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475" windowHeight="8190" activeTab="0"/>
  </bookViews>
  <sheets>
    <sheet name="Monthly Return" sheetId="1" r:id="rId1"/>
  </sheets>
  <definedNames>
    <definedName name="_xlnm.Print_Area" localSheetId="0">'Monthly Return'!$A$1:$AK$139</definedName>
  </definedNames>
  <calcPr fullCalcOnLoad="1"/>
</workbook>
</file>

<file path=xl/sharedStrings.xml><?xml version="1.0" encoding="utf-8"?>
<sst xmlns="http://schemas.openxmlformats.org/spreadsheetml/2006/main" count="211" uniqueCount="169">
  <si>
    <t>Government of Pakistan</t>
  </si>
  <si>
    <t>Purchase</t>
  </si>
  <si>
    <t>Rate</t>
  </si>
  <si>
    <t>Zero-rated purchases</t>
  </si>
  <si>
    <t>Exempt domestic purchases/services</t>
  </si>
  <si>
    <t>Exempt imports</t>
  </si>
  <si>
    <t>Zero-rated imports</t>
  </si>
  <si>
    <t>Purchases</t>
  </si>
  <si>
    <t>Sales &amp; services made/rendered</t>
  </si>
  <si>
    <t>Taxable services rendered</t>
  </si>
  <si>
    <t>Zero-rated local sales</t>
  </si>
  <si>
    <t>Sales to DTRE registered persons</t>
  </si>
  <si>
    <t>Exports</t>
  </si>
  <si>
    <t>Exempt sales</t>
  </si>
  <si>
    <t>Total</t>
  </si>
  <si>
    <t>Default surcharge</t>
  </si>
  <si>
    <t>Penalty</t>
  </si>
  <si>
    <t>Value</t>
  </si>
  <si>
    <t>NTN</t>
  </si>
  <si>
    <t>Electricity</t>
  </si>
  <si>
    <t>Amount</t>
  </si>
  <si>
    <t>Sales Tax Credit</t>
  </si>
  <si>
    <t>Sales Tax Debit</t>
  </si>
  <si>
    <t>Sales Tax credit</t>
  </si>
  <si>
    <t>Registry</t>
  </si>
  <si>
    <t>Payment</t>
  </si>
  <si>
    <t xml:space="preserve"> </t>
  </si>
  <si>
    <t>Excise duty on import of edible oil</t>
  </si>
  <si>
    <t>Goods chargeable to special FED</t>
  </si>
  <si>
    <t>@17.5%</t>
  </si>
  <si>
    <t>(By gas companies to CNG stations)</t>
  </si>
  <si>
    <t>LD Tons</t>
  </si>
  <si>
    <t>M Tons</t>
  </si>
  <si>
    <t xml:space="preserve">Dry bulk  cargo </t>
  </si>
  <si>
    <t xml:space="preserve">Liquid bulk cargo </t>
  </si>
  <si>
    <t>Containers moved</t>
  </si>
  <si>
    <t>Details of taxable purchases from top 20 suppliers (exclude utilities and 3rd schedule items)</t>
  </si>
  <si>
    <t xml:space="preserve">Stevedores </t>
  </si>
  <si>
    <t xml:space="preserve">       KWH</t>
  </si>
  <si>
    <t>Surcharges</t>
  </si>
  <si>
    <t>Tax invoiced</t>
  </si>
  <si>
    <t>Federal Excise</t>
  </si>
  <si>
    <t>Federal Excises</t>
  </si>
  <si>
    <t>Sales Tax withheld by the return filer (STWH)</t>
  </si>
  <si>
    <t>ARR (FED)</t>
  </si>
  <si>
    <t>FED (SUR + PEN)</t>
  </si>
  <si>
    <t>Revised</t>
  </si>
  <si>
    <t xml:space="preserve">Note: Please provide complete invoice summary of all taxable purchases and sales electronically to CBR or manually to Collectorate, if not fully covered by details below. </t>
  </si>
  <si>
    <t>Domestic taxable purchases</t>
  </si>
  <si>
    <t>@ 17.5%</t>
  </si>
  <si>
    <t>@20%</t>
  </si>
  <si>
    <t>@15%</t>
  </si>
  <si>
    <t>Other suppliers</t>
  </si>
  <si>
    <t>Supplier's STRN</t>
  </si>
  <si>
    <t>Sales Tax Arrears</t>
  </si>
  <si>
    <r>
      <t xml:space="preserve">(-) FED paid on goods used in manufacturing of Goods exported </t>
    </r>
    <r>
      <rPr>
        <b/>
        <sz val="10"/>
        <rFont val="Arial"/>
        <family val="2"/>
      </rPr>
      <t>(drawback)</t>
    </r>
  </si>
  <si>
    <t>Rs. / kg</t>
  </si>
  <si>
    <t>FED Arrears</t>
  </si>
  <si>
    <t>Name</t>
  </si>
  <si>
    <t>STRN</t>
  </si>
  <si>
    <t>Normal</t>
  </si>
  <si>
    <t>Quarterly</t>
  </si>
  <si>
    <t>Monthly</t>
  </si>
  <si>
    <t>CNIC</t>
  </si>
  <si>
    <t>(if individual)</t>
  </si>
  <si>
    <t>mm</t>
  </si>
  <si>
    <t>yy</t>
  </si>
  <si>
    <t>Tax Period</t>
  </si>
  <si>
    <t>% Rate</t>
  </si>
  <si>
    <t xml:space="preserve"> x 1/12</t>
  </si>
  <si>
    <t xml:space="preserve">Natural Gas </t>
  </si>
  <si>
    <t>20%</t>
  </si>
  <si>
    <t>17.5%</t>
  </si>
  <si>
    <t>Nos.</t>
  </si>
  <si>
    <t>(a)</t>
  </si>
  <si>
    <t>(b)</t>
  </si>
  <si>
    <t>(c)</t>
  </si>
  <si>
    <t>(d)</t>
  </si>
  <si>
    <t>(e)</t>
  </si>
  <si>
    <t>Principal amount</t>
  </si>
  <si>
    <t>Sales Tax</t>
  </si>
  <si>
    <t>FED</t>
  </si>
  <si>
    <t>PDL</t>
  </si>
  <si>
    <t>Electricity supplied to steel sector</t>
  </si>
  <si>
    <t>Taxable Imports</t>
  </si>
  <si>
    <t>Taxable supplies chargeable</t>
  </si>
  <si>
    <t>@24%</t>
  </si>
  <si>
    <t>(-) Special FED on inputs used in manufacturing of Goods cleared for domestic consumption</t>
  </si>
  <si>
    <t>ST liability due to late filing</t>
  </si>
  <si>
    <t>FED liability due to late filing</t>
  </si>
  <si>
    <t>Head of Account</t>
  </si>
  <si>
    <t>For Bank Use</t>
  </si>
  <si>
    <t>Declaration</t>
  </si>
  <si>
    <t>Head of Accounts</t>
  </si>
  <si>
    <t>I,_______________________________________________________________________, holder of CNIC Nr_______________________________________</t>
  </si>
  <si>
    <t>Petroleum Development Levy</t>
  </si>
  <si>
    <t>Invoices issued under Special procedures</t>
  </si>
  <si>
    <t>Tax paid including 2%</t>
  </si>
  <si>
    <t>Commercial Imports (S.R.O. 645(I)/2007)</t>
  </si>
  <si>
    <t>Excisable goods cleared for domestic consumption</t>
  </si>
  <si>
    <t>Excisable services rendered</t>
  </si>
  <si>
    <t>Excisable goods exported</t>
  </si>
  <si>
    <t>Zero-rated clearances</t>
  </si>
  <si>
    <t>Exempt clearances</t>
  </si>
  <si>
    <t>In my capacity as self/member or partner of association of persons/principal/ officer / trustee/ representative of named above, do solemnly declare that to the best of my knowledge and belief the information given in this return is/ are correct and complete in accordance with the provisions of the Sales Tax Act, 1990, the Federal Excise Act, 2005, and rules and notifications issued thereunder.</t>
  </si>
  <si>
    <t>Ship imports by ship breakers</t>
  </si>
  <si>
    <t>Re-rollable scrap sold by ship breakers</t>
  </si>
  <si>
    <t>Differential payable</t>
  </si>
  <si>
    <t>Commercial Importer</t>
  </si>
  <si>
    <t>Tax invoiced on sales</t>
  </si>
  <si>
    <t>Capital/ fixed assets to be credited in twelve parts</t>
  </si>
  <si>
    <t>Accumulated Amount</t>
  </si>
  <si>
    <t>TOTAL AMOUNT PAYABLE</t>
  </si>
  <si>
    <t xml:space="preserve"> x Rs.</t>
  </si>
  <si>
    <t>Sales Tax &amp; Federal Excise Return-cum-Payment Challan</t>
  </si>
  <si>
    <t>Output Tax</t>
  </si>
  <si>
    <t>Debit for the month</t>
  </si>
  <si>
    <t>Whether excluded from Section 8B(1), under SRO 647(I)/2007 (Yes / No)</t>
  </si>
  <si>
    <t>Others (Pl. specify</t>
  </si>
  <si>
    <t>Taxable Imports (excluding fixed assets)</t>
  </si>
  <si>
    <t>Less: Inadmissible input tax relating to exempt supplies/ non-taxed services etc.</t>
  </si>
  <si>
    <t>Add: Previous month credit brought forward</t>
  </si>
  <si>
    <t>Less: Sales Tax deducted by withholding agent @ 1/5th of tax invoiced</t>
  </si>
  <si>
    <t>Less: FED paid on goods used in manufacturing of Goods cleared for domestic consumption</t>
  </si>
  <si>
    <r>
      <t>Tax paid on normal/ original return</t>
    </r>
    <r>
      <rPr>
        <sz val="10"/>
        <rFont val="Arial"/>
        <family val="2"/>
      </rPr>
      <t xml:space="preserve"> (applicable in case of revised return)</t>
    </r>
  </si>
  <si>
    <t xml:space="preserve">Domestic taxable purchases/services  </t>
  </si>
  <si>
    <t>@ 15%</t>
  </si>
  <si>
    <t xml:space="preserve">Re-meltable scrap sold by ship breakers </t>
  </si>
  <si>
    <t>Tax paid (inc. 2%) at import stage on sales</t>
  </si>
  <si>
    <t>@ 20%</t>
  </si>
  <si>
    <t>Third Schedule goods</t>
  </si>
  <si>
    <t>Tax Paid</t>
  </si>
  <si>
    <t>(Excl. Electricity, Natural Gas, fixed assets &amp; 3rd Schedule items)</t>
  </si>
  <si>
    <t>Tax charged</t>
  </si>
  <si>
    <r>
      <t xml:space="preserve">(-) Special FED paid on goods used in manufacturing of Goods exported </t>
    </r>
    <r>
      <rPr>
        <b/>
        <sz val="10"/>
        <rFont val="Arial"/>
        <family val="2"/>
      </rPr>
      <t>(drawback)</t>
    </r>
  </si>
  <si>
    <r>
      <t>Accumulated Credit</t>
    </r>
    <r>
      <rPr>
        <sz val="10"/>
        <color indexed="8"/>
        <rFont val="Arial"/>
        <family val="2"/>
      </rPr>
      <t xml:space="preserve"> (19 + 20)</t>
    </r>
  </si>
  <si>
    <t>(excluding third schedule items)</t>
  </si>
  <si>
    <t>Payable - C/F - Refund</t>
  </si>
  <si>
    <r>
      <t xml:space="preserve">Input tax paid on inputs consumed in zero-rated supplies/ exports </t>
    </r>
    <r>
      <rPr>
        <b/>
        <sz val="10"/>
        <rFont val="Arial"/>
        <family val="2"/>
      </rPr>
      <t>(Refund Claim)</t>
    </r>
  </si>
  <si>
    <r>
      <t xml:space="preserve">FED (SUR + PEN) </t>
    </r>
    <r>
      <rPr>
        <sz val="10"/>
        <rFont val="Arial"/>
        <family val="2"/>
      </rPr>
      <t>(85 + 86)</t>
    </r>
  </si>
  <si>
    <r>
      <t xml:space="preserve">ARR (FED) </t>
    </r>
    <r>
      <rPr>
        <sz val="10"/>
        <rFont val="Arial"/>
        <family val="2"/>
      </rPr>
      <t>(Add 81 to 83)</t>
    </r>
  </si>
  <si>
    <r>
      <t>Balance Tax Payable/ Refundable</t>
    </r>
    <r>
      <rPr>
        <sz val="10"/>
        <rFont val="Arial"/>
        <family val="2"/>
      </rPr>
      <t xml:space="preserve"> (91 - 92)</t>
    </r>
  </si>
  <si>
    <t>Bank Officer's Signatures, Date &amp; Stamp</t>
  </si>
  <si>
    <t>CPR No.</t>
  </si>
  <si>
    <t>Total Amount in Figures</t>
  </si>
  <si>
    <t>Amount Received in words :</t>
  </si>
  <si>
    <t xml:space="preserve">Turn to the back page </t>
  </si>
  <si>
    <r>
      <t xml:space="preserve">B02341 - </t>
    </r>
    <r>
      <rPr>
        <sz val="8"/>
        <rFont val="Arial"/>
        <family val="2"/>
      </rPr>
      <t>Sales Tax</t>
    </r>
  </si>
  <si>
    <r>
      <t xml:space="preserve">B02366 - </t>
    </r>
    <r>
      <rPr>
        <sz val="8"/>
        <rFont val="Arial"/>
        <family val="2"/>
      </rPr>
      <t>Sales Tax on services</t>
    </r>
  </si>
  <si>
    <r>
      <t xml:space="preserve">B02367 - </t>
    </r>
    <r>
      <rPr>
        <sz val="8"/>
        <rFont val="Arial"/>
        <family val="2"/>
      </rPr>
      <t>FED in VAT mode</t>
    </r>
  </si>
  <si>
    <r>
      <t xml:space="preserve">B02485 - </t>
    </r>
    <r>
      <rPr>
        <sz val="8"/>
        <rFont val="Arial"/>
        <family val="2"/>
      </rPr>
      <t>Federal Excise Duty</t>
    </r>
    <r>
      <rPr>
        <sz val="10"/>
        <rFont val="Arial"/>
        <family val="0"/>
      </rPr>
      <t xml:space="preserve"> </t>
    </r>
  </si>
  <si>
    <r>
      <t xml:space="preserve">B03041 - </t>
    </r>
    <r>
      <rPr>
        <sz val="8"/>
        <rFont val="Arial"/>
        <family val="2"/>
      </rPr>
      <t>PDL</t>
    </r>
  </si>
  <si>
    <r>
      <t xml:space="preserve">Input Tax for the month </t>
    </r>
    <r>
      <rPr>
        <sz val="10"/>
        <color indexed="8"/>
        <rFont val="Arial"/>
        <family val="2"/>
      </rPr>
      <t>(Add 1 to 12)</t>
    </r>
  </si>
  <si>
    <r>
      <t xml:space="preserve">Admissible Credit - </t>
    </r>
    <r>
      <rPr>
        <sz val="9"/>
        <rFont val="Arial"/>
        <family val="2"/>
      </rPr>
      <t>if 45 = Yes then 21; if 45 = No, then least of  "90% of 29"  or  21  or  44</t>
    </r>
  </si>
  <si>
    <r>
      <t xml:space="preserve">Payable ST - </t>
    </r>
    <r>
      <rPr>
        <sz val="10"/>
        <rFont val="Arial"/>
        <family val="2"/>
      </rPr>
      <t>if 44 &gt; 46 then (44 - 46) otherwise zero</t>
    </r>
  </si>
  <si>
    <r>
      <t xml:space="preserve">Excess Unadjusted Credit - </t>
    </r>
    <r>
      <rPr>
        <sz val="10"/>
        <rFont val="Arial"/>
        <family val="2"/>
      </rPr>
      <t>if 45 = Yes and if 46 &gt; 44 then (46 - 44) otherwise zero; if 45 = No then (21 - 46)</t>
    </r>
  </si>
  <si>
    <r>
      <t xml:space="preserve">Credit to be carried forward - </t>
    </r>
    <r>
      <rPr>
        <sz val="10"/>
        <rFont val="Arial"/>
        <family val="2"/>
      </rPr>
      <t>if 49 &gt; 48, then zero; if 49 &lt; 48, then (48 - 49)</t>
    </r>
  </si>
  <si>
    <r>
      <t>Payable FED -</t>
    </r>
    <r>
      <rPr>
        <sz val="10"/>
        <color indexed="8"/>
        <rFont val="Arial"/>
        <family val="2"/>
      </rPr>
      <t xml:space="preserve"> Add 52 to 57 minus 61 (ignore negative value) </t>
    </r>
  </si>
  <si>
    <r>
      <t xml:space="preserve">Payable Special FED </t>
    </r>
    <r>
      <rPr>
        <sz val="10"/>
        <rFont val="Arial"/>
        <family val="2"/>
      </rPr>
      <t>(64 - 65)</t>
    </r>
  </si>
  <si>
    <t>(-) Total FED Drawback (67 + 68)</t>
  </si>
  <si>
    <r>
      <t xml:space="preserve">Total FED </t>
    </r>
    <r>
      <rPr>
        <sz val="10"/>
        <rFont val="Arial"/>
        <family val="2"/>
      </rPr>
      <t>(62 + 66 - 69)</t>
    </r>
  </si>
  <si>
    <r>
      <t xml:space="preserve">ARR (ST) </t>
    </r>
    <r>
      <rPr>
        <sz val="10"/>
        <rFont val="Arial"/>
        <family val="2"/>
      </rPr>
      <t>(Add 72 to 74)</t>
    </r>
  </si>
  <si>
    <r>
      <t xml:space="preserve">Net FED Payable  </t>
    </r>
    <r>
      <rPr>
        <sz val="10"/>
        <rFont val="Arial"/>
        <family val="2"/>
      </rPr>
      <t>(if 70 + 84 + 88 &gt; 0 then 70 + 84 + 88, otherwise zero)</t>
    </r>
  </si>
  <si>
    <r>
      <t xml:space="preserve">ST (SUR + PEN) </t>
    </r>
    <r>
      <rPr>
        <sz val="10"/>
        <rFont val="Arial"/>
        <family val="2"/>
      </rPr>
      <t>(76 + 77)</t>
    </r>
  </si>
  <si>
    <r>
      <t xml:space="preserve">Net Sales Tax Payable  </t>
    </r>
    <r>
      <rPr>
        <sz val="10"/>
        <rFont val="Arial"/>
        <family val="2"/>
      </rPr>
      <t>(47 + 51 + 75 + 79)</t>
    </r>
  </si>
  <si>
    <r>
      <t xml:space="preserve">Total Taxes Payable </t>
    </r>
    <r>
      <rPr>
        <sz val="10"/>
        <rFont val="Arial"/>
        <family val="2"/>
      </rPr>
      <t>(71 + 80 + 89)</t>
    </r>
  </si>
  <si>
    <t>Date_______________               Stamp________________________________            Signature____________________________</t>
  </si>
  <si>
    <r>
      <t xml:space="preserve">Net FED Drawback  </t>
    </r>
    <r>
      <rPr>
        <sz val="10"/>
        <rFont val="Arial"/>
        <family val="2"/>
      </rPr>
      <t>(if 70 + 84 + 88 &lt; 0 then - (70 + 84 + 88), otherwise zero)</t>
    </r>
  </si>
  <si>
    <t>x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</si>
</sst>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[$-80A]dddd\,\ dd&quot; de &quot;mmmm&quot; de &quot;yyyy"/>
    <numFmt numFmtId="189" formatCode="[$-80A]hh:mm:ss\ AM/PM"/>
    <numFmt numFmtId="190" formatCode="#,##0_ ;\-#,##0\ "/>
    <numFmt numFmtId="191" formatCode="0.0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(&quot;$&quot;#,##0\)"/>
    <numFmt numFmtId="198" formatCode="\(#,##0\)"/>
    <numFmt numFmtId="199" formatCode="&quot;#,##0&quot;;&quot;(#,##0)&quot;"/>
    <numFmt numFmtId="200" formatCode="#,##0;\(#,##0\)"/>
    <numFmt numFmtId="201" formatCode="_(* #,##0._)"/>
    <numFmt numFmtId="202" formatCode="_(* #,##0.00_);_(* \(#,##0.00\);_(* &quot;-&quot;??_);"/>
    <numFmt numFmtId="203" formatCode="_(* #,##0.00_);_(* \(#,##0.00\);"/>
    <numFmt numFmtId="204" formatCode="_(* #,##0.00_);_(* &quot;-&quot;??_)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 textRotation="90"/>
    </xf>
    <xf numFmtId="0" fontId="4" fillId="0" borderId="19" xfId="0" applyFont="1" applyBorder="1" applyAlignment="1">
      <alignment/>
    </xf>
    <xf numFmtId="0" fontId="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25" borderId="22" xfId="0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textRotation="90"/>
    </xf>
    <xf numFmtId="0" fontId="9" fillId="0" borderId="16" xfId="0" applyFont="1" applyBorder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0" fillId="0" borderId="29" xfId="0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1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 quotePrefix="1">
      <alignment horizontal="left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Border="1" applyAlignment="1" quotePrefix="1">
      <alignment/>
    </xf>
    <xf numFmtId="0" fontId="0" fillId="20" borderId="0" xfId="0" applyFill="1" applyBorder="1" applyAlignment="1">
      <alignment/>
    </xf>
    <xf numFmtId="0" fontId="0" fillId="0" borderId="21" xfId="0" applyBorder="1" applyAlignment="1" quotePrefix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12" fillId="0" borderId="21" xfId="0" applyFont="1" applyBorder="1" applyAlignment="1">
      <alignment/>
    </xf>
    <xf numFmtId="0" fontId="0" fillId="20" borderId="24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34" xfId="0" applyFill="1" applyBorder="1" applyAlignment="1">
      <alignment/>
    </xf>
    <xf numFmtId="0" fontId="6" fillId="0" borderId="0" xfId="0" applyFont="1" applyFill="1" applyBorder="1" applyAlignment="1">
      <alignment/>
    </xf>
    <xf numFmtId="9" fontId="0" fillId="20" borderId="22" xfId="0" applyNumberFormat="1" applyFill="1" applyBorder="1" applyAlignment="1">
      <alignment/>
    </xf>
    <xf numFmtId="0" fontId="9" fillId="20" borderId="23" xfId="0" applyFont="1" applyFill="1" applyBorder="1" applyAlignment="1" quotePrefix="1">
      <alignment/>
    </xf>
    <xf numFmtId="0" fontId="0" fillId="20" borderId="14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29" xfId="0" applyFill="1" applyBorder="1" applyAlignment="1">
      <alignment/>
    </xf>
    <xf numFmtId="0" fontId="9" fillId="20" borderId="25" xfId="0" applyFont="1" applyFill="1" applyBorder="1" applyAlignment="1" quotePrefix="1">
      <alignment/>
    </xf>
    <xf numFmtId="9" fontId="0" fillId="20" borderId="23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21" xfId="0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2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9" fillId="0" borderId="20" xfId="0" applyFont="1" applyBorder="1" applyAlignment="1" quotePrefix="1">
      <alignment horizontal="center"/>
    </xf>
    <xf numFmtId="0" fontId="0" fillId="0" borderId="24" xfId="0" applyFill="1" applyBorder="1" applyAlignment="1" quotePrefix="1">
      <alignment horizontal="center"/>
    </xf>
    <xf numFmtId="0" fontId="0" fillId="0" borderId="24" xfId="0" applyBorder="1" applyAlignment="1" quotePrefix="1">
      <alignment/>
    </xf>
    <xf numFmtId="0" fontId="4" fillId="0" borderId="21" xfId="0" applyFont="1" applyFill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36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" fillId="0" borderId="3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11" fillId="0" borderId="36" xfId="0" applyFont="1" applyBorder="1" applyAlignment="1">
      <alignment/>
    </xf>
    <xf numFmtId="0" fontId="10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39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32" xfId="0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1" fillId="0" borderId="1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32" fillId="0" borderId="43" xfId="0" applyFont="1" applyFill="1" applyBorder="1" applyAlignment="1">
      <alignment horizontal="right"/>
    </xf>
    <xf numFmtId="0" fontId="33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8" fontId="9" fillId="0" borderId="0" xfId="0" applyNumberFormat="1" applyFont="1" applyBorder="1" applyAlignment="1" quotePrefix="1">
      <alignment/>
    </xf>
    <xf numFmtId="0" fontId="33" fillId="0" borderId="0" xfId="0" applyFont="1" applyFill="1" applyBorder="1" applyAlignment="1">
      <alignment horizontal="center"/>
    </xf>
    <xf numFmtId="0" fontId="3" fillId="26" borderId="44" xfId="0" applyFont="1" applyFill="1" applyBorder="1" applyAlignment="1">
      <alignment textRotation="90"/>
    </xf>
    <xf numFmtId="0" fontId="33" fillId="0" borderId="23" xfId="0" applyFont="1" applyBorder="1" applyAlignment="1">
      <alignment horizontal="center"/>
    </xf>
    <xf numFmtId="1" fontId="0" fillId="0" borderId="21" xfId="0" applyNumberFormat="1" applyFill="1" applyBorder="1" applyAlignment="1">
      <alignment/>
    </xf>
    <xf numFmtId="9" fontId="0" fillId="20" borderId="22" xfId="0" applyNumberForma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11" fillId="20" borderId="23" xfId="0" applyFont="1" applyFill="1" applyBorder="1" applyAlignment="1">
      <alignment horizontal="center"/>
    </xf>
    <xf numFmtId="0" fontId="11" fillId="20" borderId="22" xfId="0" applyFont="1" applyFill="1" applyBorder="1" applyAlignment="1">
      <alignment horizontal="center"/>
    </xf>
    <xf numFmtId="0" fontId="9" fillId="20" borderId="21" xfId="0" applyFont="1" applyFill="1" applyBorder="1" applyAlignment="1" quotePrefix="1">
      <alignment/>
    </xf>
    <xf numFmtId="0" fontId="0" fillId="0" borderId="21" xfId="0" applyFill="1" applyBorder="1" applyAlignment="1" quotePrefix="1">
      <alignment/>
    </xf>
    <xf numFmtId="0" fontId="33" fillId="0" borderId="23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1" xfId="0" applyFill="1" applyBorder="1" applyAlignment="1">
      <alignment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6" fillId="0" borderId="32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3" fillId="0" borderId="19" xfId="0" applyFont="1" applyFill="1" applyBorder="1" applyAlignment="1">
      <alignment/>
    </xf>
    <xf numFmtId="0" fontId="0" fillId="0" borderId="52" xfId="0" applyBorder="1" applyAlignment="1">
      <alignment/>
    </xf>
    <xf numFmtId="0" fontId="4" fillId="0" borderId="28" xfId="0" applyFont="1" applyBorder="1" applyAlignment="1">
      <alignment/>
    </xf>
    <xf numFmtId="0" fontId="0" fillId="0" borderId="53" xfId="0" applyBorder="1" applyAlignment="1">
      <alignment/>
    </xf>
    <xf numFmtId="0" fontId="32" fillId="0" borderId="22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5" borderId="34" xfId="0" applyFill="1" applyBorder="1" applyAlignment="1">
      <alignment/>
    </xf>
    <xf numFmtId="0" fontId="11" fillId="20" borderId="53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200" fontId="9" fillId="0" borderId="11" xfId="0" applyNumberFormat="1" applyFont="1" applyBorder="1" applyAlignment="1" quotePrefix="1">
      <alignment/>
    </xf>
    <xf numFmtId="200" fontId="0" fillId="0" borderId="11" xfId="0" applyNumberFormat="1" applyBorder="1" applyAlignment="1">
      <alignment/>
    </xf>
    <xf numFmtId="0" fontId="33" fillId="0" borderId="54" xfId="0" applyFont="1" applyBorder="1" applyAlignment="1">
      <alignment/>
    </xf>
    <xf numFmtId="0" fontId="33" fillId="0" borderId="46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16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46" xfId="0" applyFont="1" applyBorder="1" applyAlignment="1">
      <alignment/>
    </xf>
    <xf numFmtId="0" fontId="33" fillId="0" borderId="49" xfId="0" applyFont="1" applyFill="1" applyBorder="1" applyAlignment="1">
      <alignment/>
    </xf>
    <xf numFmtId="0" fontId="0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12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33" fillId="0" borderId="57" xfId="0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0" borderId="59" xfId="0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32" xfId="0" applyFont="1" applyBorder="1" applyAlignment="1">
      <alignment horizontal="left"/>
    </xf>
    <xf numFmtId="1" fontId="34" fillId="0" borderId="21" xfId="0" applyNumberFormat="1" applyFont="1" applyFill="1" applyBorder="1" applyAlignment="1" quotePrefix="1">
      <alignment horizontal="center" vertical="top"/>
    </xf>
    <xf numFmtId="0" fontId="9" fillId="0" borderId="21" xfId="0" applyFont="1" applyFill="1" applyBorder="1" applyAlignment="1" quotePrefix="1">
      <alignment horizontal="left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33" fillId="0" borderId="60" xfId="0" applyFont="1" applyFill="1" applyBorder="1" applyAlignment="1">
      <alignment/>
    </xf>
    <xf numFmtId="0" fontId="1" fillId="0" borderId="53" xfId="0" applyFont="1" applyBorder="1" applyAlignment="1">
      <alignment horizontal="right"/>
    </xf>
    <xf numFmtId="0" fontId="1" fillId="0" borderId="61" xfId="0" applyFont="1" applyBorder="1" applyAlignment="1">
      <alignment horizontal="left"/>
    </xf>
    <xf numFmtId="0" fontId="0" fillId="25" borderId="50" xfId="0" applyFill="1" applyBorder="1" applyAlignment="1">
      <alignment/>
    </xf>
    <xf numFmtId="0" fontId="0" fillId="25" borderId="44" xfId="0" applyFill="1" applyBorder="1" applyAlignment="1">
      <alignment/>
    </xf>
    <xf numFmtId="0" fontId="33" fillId="0" borderId="62" xfId="0" applyFont="1" applyFill="1" applyBorder="1" applyAlignment="1">
      <alignment/>
    </xf>
    <xf numFmtId="0" fontId="33" fillId="0" borderId="45" xfId="0" applyFont="1" applyBorder="1" applyAlignment="1">
      <alignment/>
    </xf>
    <xf numFmtId="0" fontId="33" fillId="0" borderId="63" xfId="0" applyFont="1" applyBorder="1" applyAlignment="1">
      <alignment/>
    </xf>
    <xf numFmtId="0" fontId="33" fillId="0" borderId="64" xfId="0" applyFont="1" applyBorder="1" applyAlignment="1">
      <alignment/>
    </xf>
    <xf numFmtId="0" fontId="33" fillId="0" borderId="65" xfId="0" applyFont="1" applyBorder="1" applyAlignment="1">
      <alignment/>
    </xf>
    <xf numFmtId="0" fontId="33" fillId="0" borderId="1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3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33" fillId="0" borderId="4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" fillId="0" borderId="67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22" xfId="0" applyBorder="1" applyAlignment="1" quotePrefix="1">
      <alignment/>
    </xf>
    <xf numFmtId="0" fontId="9" fillId="20" borderId="18" xfId="0" applyFont="1" applyFill="1" applyBorder="1" applyAlignment="1" quotePrefix="1">
      <alignment/>
    </xf>
    <xf numFmtId="0" fontId="1" fillId="0" borderId="16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35" fillId="0" borderId="24" xfId="0" applyFont="1" applyBorder="1" applyAlignment="1">
      <alignment/>
    </xf>
    <xf numFmtId="0" fontId="0" fillId="20" borderId="0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40" xfId="0" applyFill="1" applyBorder="1" applyAlignment="1">
      <alignment/>
    </xf>
    <xf numFmtId="0" fontId="33" fillId="0" borderId="4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0" fillId="20" borderId="25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/>
    </xf>
    <xf numFmtId="0" fontId="0" fillId="0" borderId="48" xfId="0" applyFont="1" applyFill="1" applyBorder="1" applyAlignment="1">
      <alignment/>
    </xf>
    <xf numFmtId="187" fontId="4" fillId="0" borderId="21" xfId="42" applyNumberFormat="1" applyFont="1" applyBorder="1" applyAlignment="1">
      <alignment/>
    </xf>
    <xf numFmtId="187" fontId="4" fillId="0" borderId="39" xfId="42" applyNumberFormat="1" applyFont="1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187" fontId="9" fillId="0" borderId="16" xfId="0" applyNumberFormat="1" applyFont="1" applyFill="1" applyBorder="1" applyAlignment="1" quotePrefix="1">
      <alignment/>
    </xf>
    <xf numFmtId="0" fontId="4" fillId="20" borderId="18" xfId="0" applyFont="1" applyFill="1" applyBorder="1" applyAlignment="1">
      <alignment/>
    </xf>
    <xf numFmtId="0" fontId="0" fillId="20" borderId="19" xfId="0" applyFill="1" applyBorder="1" applyAlignment="1">
      <alignment/>
    </xf>
    <xf numFmtId="0" fontId="11" fillId="20" borderId="19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3" fillId="0" borderId="70" xfId="0" applyFont="1" applyBorder="1" applyAlignment="1">
      <alignment/>
    </xf>
    <xf numFmtId="0" fontId="1" fillId="0" borderId="66" xfId="0" applyFont="1" applyFill="1" applyBorder="1" applyAlignment="1">
      <alignment horizontal="left"/>
    </xf>
    <xf numFmtId="1" fontId="0" fillId="0" borderId="33" xfId="0" applyNumberFormat="1" applyBorder="1" applyAlignment="1">
      <alignment/>
    </xf>
    <xf numFmtId="0" fontId="1" fillId="0" borderId="33" xfId="0" applyFont="1" applyBorder="1" applyAlignment="1">
      <alignment horizontal="right"/>
    </xf>
    <xf numFmtId="187" fontId="9" fillId="0" borderId="33" xfId="0" applyNumberFormat="1" applyFont="1" applyFill="1" applyBorder="1" applyAlignment="1" quotePrefix="1">
      <alignment/>
    </xf>
    <xf numFmtId="0" fontId="1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33" fillId="0" borderId="57" xfId="0" applyFont="1" applyFill="1" applyBorder="1" applyAlignment="1">
      <alignment/>
    </xf>
    <xf numFmtId="0" fontId="1" fillId="0" borderId="4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2" fillId="3" borderId="44" xfId="0" applyFont="1" applyFill="1" applyBorder="1" applyAlignment="1">
      <alignment horizontal="center" vertical="center" textRotation="90"/>
    </xf>
    <xf numFmtId="0" fontId="33" fillId="0" borderId="18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187" fontId="4" fillId="0" borderId="33" xfId="42" applyNumberFormat="1" applyFont="1" applyBorder="1" applyAlignment="1">
      <alignment/>
    </xf>
    <xf numFmtId="187" fontId="4" fillId="0" borderId="68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3" xfId="0" applyBorder="1" applyAlignment="1">
      <alignment/>
    </xf>
    <xf numFmtId="187" fontId="9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187" fontId="9" fillId="0" borderId="25" xfId="0" applyNumberFormat="1" applyFont="1" applyBorder="1" applyAlignment="1">
      <alignment/>
    </xf>
    <xf numFmtId="0" fontId="0" fillId="0" borderId="24" xfId="0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0" borderId="24" xfId="0" applyFont="1" applyBorder="1" applyAlignment="1">
      <alignment/>
    </xf>
    <xf numFmtId="0" fontId="4" fillId="20" borderId="21" xfId="0" applyFont="1" applyFill="1" applyBorder="1" applyAlignment="1">
      <alignment/>
    </xf>
    <xf numFmtId="0" fontId="4" fillId="20" borderId="23" xfId="0" applyFont="1" applyFill="1" applyBorder="1" applyAlignment="1">
      <alignment/>
    </xf>
    <xf numFmtId="0" fontId="6" fillId="20" borderId="23" xfId="0" applyFont="1" applyFill="1" applyBorder="1" applyAlignment="1">
      <alignment/>
    </xf>
    <xf numFmtId="0" fontId="6" fillId="20" borderId="22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9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187" fontId="9" fillId="0" borderId="18" xfId="42" applyNumberFormat="1" applyFont="1" applyBorder="1" applyAlignment="1">
      <alignment/>
    </xf>
    <xf numFmtId="0" fontId="0" fillId="0" borderId="71" xfId="0" applyBorder="1" applyAlignment="1">
      <alignment/>
    </xf>
    <xf numFmtId="187" fontId="9" fillId="0" borderId="10" xfId="0" applyNumberFormat="1" applyFont="1" applyFill="1" applyBorder="1" applyAlignment="1" quotePrefix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68" xfId="0" applyBorder="1" applyAlignment="1">
      <alignment/>
    </xf>
    <xf numFmtId="187" fontId="4" fillId="0" borderId="23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20" borderId="50" xfId="0" applyFont="1" applyFill="1" applyBorder="1" applyAlignment="1">
      <alignment horizontal="center"/>
    </xf>
    <xf numFmtId="187" fontId="9" fillId="0" borderId="18" xfId="0" applyNumberFormat="1" applyFont="1" applyFill="1" applyBorder="1" applyAlignment="1" quotePrefix="1">
      <alignment/>
    </xf>
    <xf numFmtId="187" fontId="4" fillId="0" borderId="39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20" borderId="7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4" borderId="73" xfId="0" applyFont="1" applyFill="1" applyBorder="1" applyAlignment="1">
      <alignment horizontal="center" vertical="center" textRotation="90"/>
    </xf>
    <xf numFmtId="0" fontId="1" fillId="4" borderId="42" xfId="0" applyFont="1" applyFill="1" applyBorder="1" applyAlignment="1">
      <alignment horizontal="center" vertical="center" textRotation="90"/>
    </xf>
    <xf numFmtId="0" fontId="1" fillId="4" borderId="74" xfId="0" applyFont="1" applyFill="1" applyBorder="1" applyAlignment="1">
      <alignment horizontal="center" vertical="center" textRotation="90"/>
    </xf>
    <xf numFmtId="0" fontId="32" fillId="4" borderId="73" xfId="0" applyFont="1" applyFill="1" applyBorder="1" applyAlignment="1">
      <alignment horizontal="center" vertical="center" textRotation="90"/>
    </xf>
    <xf numFmtId="0" fontId="32" fillId="4" borderId="42" xfId="0" applyFont="1" applyFill="1" applyBorder="1" applyAlignment="1">
      <alignment horizontal="center" vertical="center" textRotation="90"/>
    </xf>
    <xf numFmtId="0" fontId="32" fillId="4" borderId="14" xfId="0" applyFont="1" applyFill="1" applyBorder="1" applyAlignment="1">
      <alignment horizontal="center" vertical="center" textRotation="90"/>
    </xf>
    <xf numFmtId="0" fontId="32" fillId="4" borderId="17" xfId="0" applyFont="1" applyFill="1" applyBorder="1" applyAlignment="1">
      <alignment horizontal="center" vertical="center" textRotation="90"/>
    </xf>
    <xf numFmtId="0" fontId="0" fillId="0" borderId="3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87" fontId="9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41" fillId="0" borderId="13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1" fontId="1" fillId="0" borderId="47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187" fontId="4" fillId="0" borderId="48" xfId="42" applyNumberFormat="1" applyFont="1" applyBorder="1" applyAlignment="1">
      <alignment/>
    </xf>
    <xf numFmtId="187" fontId="4" fillId="0" borderId="18" xfId="42" applyNumberFormat="1" applyFont="1" applyBorder="1" applyAlignment="1">
      <alignment/>
    </xf>
    <xf numFmtId="0" fontId="0" fillId="20" borderId="23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46" xfId="0" applyFill="1" applyBorder="1" applyAlignment="1">
      <alignment/>
    </xf>
    <xf numFmtId="0" fontId="0" fillId="0" borderId="18" xfId="0" applyBorder="1" applyAlignment="1">
      <alignment/>
    </xf>
    <xf numFmtId="0" fontId="0" fillId="0" borderId="51" xfId="0" applyFont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Border="1" applyAlignment="1">
      <alignment/>
    </xf>
    <xf numFmtId="187" fontId="9" fillId="0" borderId="19" xfId="0" applyNumberFormat="1" applyFont="1" applyFill="1" applyBorder="1" applyAlignment="1" quotePrefix="1">
      <alignment/>
    </xf>
    <xf numFmtId="187" fontId="9" fillId="0" borderId="20" xfId="0" applyNumberFormat="1" applyFont="1" applyFill="1" applyBorder="1" applyAlignment="1" quotePrefix="1">
      <alignment/>
    </xf>
    <xf numFmtId="187" fontId="4" fillId="0" borderId="18" xfId="0" applyNumberFormat="1" applyFont="1" applyFill="1" applyBorder="1" applyAlignment="1" quotePrefix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6" xfId="0" applyFont="1" applyBorder="1" applyAlignment="1">
      <alignment/>
    </xf>
    <xf numFmtId="0" fontId="0" fillId="0" borderId="45" xfId="0" applyBorder="1" applyAlignment="1">
      <alignment/>
    </xf>
    <xf numFmtId="187" fontId="9" fillId="0" borderId="39" xfId="0" applyNumberFormat="1" applyFont="1" applyFill="1" applyBorder="1" applyAlignment="1" quotePrefix="1">
      <alignment/>
    </xf>
    <xf numFmtId="0" fontId="8" fillId="0" borderId="33" xfId="0" applyFont="1" applyBorder="1" applyAlignment="1">
      <alignment/>
    </xf>
    <xf numFmtId="0" fontId="8" fillId="0" borderId="68" xfId="0" applyFont="1" applyBorder="1" applyAlignment="1">
      <alignment/>
    </xf>
    <xf numFmtId="9" fontId="0" fillId="0" borderId="75" xfId="59" applyFont="1" applyFill="1" applyBorder="1" applyAlignment="1">
      <alignment horizontal="center"/>
    </xf>
    <xf numFmtId="9" fontId="0" fillId="0" borderId="76" xfId="59" applyFont="1" applyFill="1" applyBorder="1" applyAlignment="1">
      <alignment horizontal="center"/>
    </xf>
    <xf numFmtId="0" fontId="0" fillId="20" borderId="77" xfId="0" applyFont="1" applyFill="1" applyBorder="1" applyAlignment="1">
      <alignment horizontal="center"/>
    </xf>
    <xf numFmtId="0" fontId="0" fillId="20" borderId="78" xfId="0" applyFont="1" applyFill="1" applyBorder="1" applyAlignment="1">
      <alignment horizontal="center"/>
    </xf>
    <xf numFmtId="9" fontId="0" fillId="0" borderId="79" xfId="59" applyFont="1" applyFill="1" applyBorder="1" applyAlignment="1">
      <alignment horizontal="center"/>
    </xf>
    <xf numFmtId="9" fontId="0" fillId="0" borderId="80" xfId="59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1" fillId="20" borderId="23" xfId="0" applyFont="1" applyFill="1" applyBorder="1" applyAlignment="1">
      <alignment horizontal="center"/>
    </xf>
    <xf numFmtId="0" fontId="11" fillId="20" borderId="22" xfId="0" applyFont="1" applyFill="1" applyBorder="1" applyAlignment="1">
      <alignment horizontal="center"/>
    </xf>
    <xf numFmtId="0" fontId="40" fillId="0" borderId="11" xfId="0" applyFont="1" applyBorder="1" applyAlignment="1">
      <alignment horizontal="right"/>
    </xf>
    <xf numFmtId="0" fontId="1" fillId="0" borderId="25" xfId="0" applyFont="1" applyBorder="1" applyAlignment="1">
      <alignment/>
    </xf>
    <xf numFmtId="187" fontId="4" fillId="0" borderId="81" xfId="42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53" xfId="0" applyBorder="1" applyAlignment="1">
      <alignment/>
    </xf>
    <xf numFmtId="187" fontId="9" fillId="0" borderId="23" xfId="0" applyNumberFormat="1" applyFont="1" applyFill="1" applyBorder="1" applyAlignment="1" quotePrefix="1">
      <alignment/>
    </xf>
    <xf numFmtId="0" fontId="11" fillId="20" borderId="21" xfId="0" applyFont="1" applyFill="1" applyBorder="1" applyAlignment="1">
      <alignment horizontal="center"/>
    </xf>
    <xf numFmtId="187" fontId="9" fillId="0" borderId="21" xfId="42" applyNumberFormat="1" applyFont="1" applyBorder="1" applyAlignment="1">
      <alignment/>
    </xf>
    <xf numFmtId="187" fontId="8" fillId="0" borderId="21" xfId="42" applyNumberFormat="1" applyFont="1" applyBorder="1" applyAlignment="1">
      <alignment/>
    </xf>
    <xf numFmtId="187" fontId="8" fillId="0" borderId="22" xfId="42" applyNumberFormat="1" applyFont="1" applyBorder="1" applyAlignment="1">
      <alignment/>
    </xf>
    <xf numFmtId="187" fontId="9" fillId="0" borderId="24" xfId="42" applyNumberFormat="1" applyFont="1" applyBorder="1" applyAlignment="1">
      <alignment/>
    </xf>
    <xf numFmtId="187" fontId="8" fillId="0" borderId="24" xfId="42" applyNumberFormat="1" applyFont="1" applyBorder="1" applyAlignment="1">
      <alignment/>
    </xf>
    <xf numFmtId="187" fontId="8" fillId="0" borderId="50" xfId="42" applyNumberFormat="1" applyFont="1" applyBorder="1" applyAlignment="1">
      <alignment/>
    </xf>
    <xf numFmtId="187" fontId="9" fillId="0" borderId="15" xfId="42" applyNumberFormat="1" applyFont="1" applyBorder="1" applyAlignment="1">
      <alignment/>
    </xf>
    <xf numFmtId="187" fontId="8" fillId="0" borderId="16" xfId="42" applyNumberFormat="1" applyFont="1" applyBorder="1" applyAlignment="1">
      <alignment/>
    </xf>
    <xf numFmtId="187" fontId="8" fillId="0" borderId="17" xfId="42" applyNumberFormat="1" applyFont="1" applyBorder="1" applyAlignment="1">
      <alignment/>
    </xf>
    <xf numFmtId="0" fontId="0" fillId="25" borderId="18" xfId="0" applyFill="1" applyBorder="1" applyAlignment="1">
      <alignment/>
    </xf>
    <xf numFmtId="0" fontId="4" fillId="0" borderId="81" xfId="0" applyFont="1" applyBorder="1" applyAlignment="1">
      <alignment/>
    </xf>
    <xf numFmtId="187" fontId="4" fillId="0" borderId="25" xfId="42" applyNumberFormat="1" applyFont="1" applyBorder="1" applyAlignment="1">
      <alignment/>
    </xf>
    <xf numFmtId="192" fontId="4" fillId="0" borderId="24" xfId="0" applyNumberFormat="1" applyFont="1" applyBorder="1" applyAlignment="1">
      <alignment/>
    </xf>
    <xf numFmtId="192" fontId="0" fillId="0" borderId="65" xfId="0" applyNumberFormat="1" applyBorder="1" applyAlignment="1">
      <alignment/>
    </xf>
    <xf numFmtId="192" fontId="4" fillId="0" borderId="21" xfId="0" applyNumberFormat="1" applyFont="1" applyBorder="1" applyAlignment="1">
      <alignment/>
    </xf>
    <xf numFmtId="192" fontId="0" fillId="0" borderId="46" xfId="0" applyNumberFormat="1" applyBorder="1" applyAlignment="1">
      <alignment/>
    </xf>
    <xf numFmtId="192" fontId="4" fillId="0" borderId="47" xfId="0" applyNumberFormat="1" applyFont="1" applyBorder="1" applyAlignment="1">
      <alignment/>
    </xf>
    <xf numFmtId="192" fontId="0" fillId="0" borderId="49" xfId="0" applyNumberFormat="1" applyBorder="1" applyAlignment="1">
      <alignment/>
    </xf>
    <xf numFmtId="0" fontId="4" fillId="0" borderId="23" xfId="0" applyFont="1" applyBorder="1" applyAlignment="1">
      <alignment/>
    </xf>
    <xf numFmtId="187" fontId="4" fillId="0" borderId="24" xfId="42" applyNumberFormat="1" applyFont="1" applyBorder="1" applyAlignment="1">
      <alignment/>
    </xf>
    <xf numFmtId="187" fontId="4" fillId="0" borderId="21" xfId="42" applyNumberFormat="1" applyFont="1" applyBorder="1" applyAlignment="1">
      <alignment/>
    </xf>
    <xf numFmtId="187" fontId="9" fillId="0" borderId="47" xfId="42" applyNumberFormat="1" applyFont="1" applyBorder="1" applyAlignment="1">
      <alignment/>
    </xf>
    <xf numFmtId="187" fontId="8" fillId="0" borderId="25" xfId="42" applyNumberFormat="1" applyFont="1" applyBorder="1" applyAlignment="1">
      <alignment/>
    </xf>
    <xf numFmtId="187" fontId="8" fillId="0" borderId="34" xfId="42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72" xfId="0" applyFont="1" applyBorder="1" applyAlignment="1">
      <alignment/>
    </xf>
    <xf numFmtId="192" fontId="4" fillId="0" borderId="51" xfId="0" applyNumberFormat="1" applyFont="1" applyBorder="1" applyAlignment="1">
      <alignment/>
    </xf>
    <xf numFmtId="192" fontId="4" fillId="0" borderId="65" xfId="0" applyNumberFormat="1" applyFont="1" applyBorder="1" applyAlignment="1">
      <alignment/>
    </xf>
    <xf numFmtId="187" fontId="4" fillId="0" borderId="19" xfId="42" applyNumberFormat="1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192" fontId="4" fillId="0" borderId="25" xfId="0" applyNumberFormat="1" applyFont="1" applyBorder="1" applyAlignment="1">
      <alignment/>
    </xf>
    <xf numFmtId="0" fontId="36" fillId="26" borderId="73" xfId="0" applyFont="1" applyFill="1" applyBorder="1" applyAlignment="1">
      <alignment horizontal="center" textRotation="90"/>
    </xf>
    <xf numFmtId="0" fontId="37" fillId="0" borderId="42" xfId="0" applyFont="1" applyBorder="1" applyAlignment="1">
      <alignment horizontal="center" textRotation="90"/>
    </xf>
    <xf numFmtId="0" fontId="37" fillId="0" borderId="74" xfId="0" applyFont="1" applyBorder="1" applyAlignment="1">
      <alignment horizontal="center" textRotation="90"/>
    </xf>
    <xf numFmtId="0" fontId="0" fillId="0" borderId="32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6" xfId="0" applyBorder="1" applyAlignment="1">
      <alignment horizontal="right"/>
    </xf>
    <xf numFmtId="0" fontId="1" fillId="26" borderId="73" xfId="0" applyFont="1" applyFill="1" applyBorder="1" applyAlignment="1">
      <alignment vertical="center" textRotation="90"/>
    </xf>
    <xf numFmtId="0" fontId="1" fillId="26" borderId="42" xfId="0" applyFont="1" applyFill="1" applyBorder="1" applyAlignment="1">
      <alignment vertical="center" textRotation="90"/>
    </xf>
    <xf numFmtId="0" fontId="0" fillId="0" borderId="74" xfId="0" applyBorder="1" applyAlignment="1">
      <alignment vertical="center" textRotation="90"/>
    </xf>
    <xf numFmtId="0" fontId="3" fillId="0" borderId="61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49" xfId="0" applyBorder="1" applyAlignment="1">
      <alignment/>
    </xf>
    <xf numFmtId="0" fontId="4" fillId="0" borderId="48" xfId="0" applyFont="1" applyBorder="1" applyAlignment="1">
      <alignment/>
    </xf>
    <xf numFmtId="0" fontId="3" fillId="0" borderId="32" xfId="0" applyFont="1" applyFill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0" fontId="3" fillId="0" borderId="46" xfId="0" applyFont="1" applyBorder="1" applyAlignment="1">
      <alignment horizontal="right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5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horizontal="left"/>
    </xf>
    <xf numFmtId="187" fontId="9" fillId="0" borderId="32" xfId="42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9" fontId="0" fillId="0" borderId="72" xfId="0" applyNumberFormat="1" applyBorder="1" applyAlignment="1" quotePrefix="1">
      <alignment horizontal="center"/>
    </xf>
    <xf numFmtId="9" fontId="0" fillId="0" borderId="50" xfId="0" applyNumberFormat="1" applyBorder="1" applyAlignment="1" quotePrefix="1">
      <alignment horizontal="center"/>
    </xf>
    <xf numFmtId="0" fontId="0" fillId="25" borderId="19" xfId="0" applyFill="1" applyBorder="1" applyAlignment="1">
      <alignment/>
    </xf>
    <xf numFmtId="0" fontId="11" fillId="20" borderId="28" xfId="0" applyFont="1" applyFill="1" applyBorder="1" applyAlignment="1">
      <alignment horizontal="center"/>
    </xf>
    <xf numFmtId="9" fontId="0" fillId="0" borderId="23" xfId="0" applyNumberFormat="1" applyBorder="1" applyAlignment="1" quotePrefix="1">
      <alignment horizontal="center"/>
    </xf>
    <xf numFmtId="9" fontId="0" fillId="0" borderId="22" xfId="0" applyNumberFormat="1" applyBorder="1" applyAlignment="1">
      <alignment horizontal="center"/>
    </xf>
    <xf numFmtId="192" fontId="0" fillId="0" borderId="23" xfId="0" applyNumberFormat="1" applyFill="1" applyBorder="1" applyAlignment="1" quotePrefix="1">
      <alignment horizontal="center"/>
    </xf>
    <xf numFmtId="192" fontId="0" fillId="0" borderId="22" xfId="0" applyNumberFormat="1" applyFill="1" applyBorder="1" applyAlignment="1">
      <alignment horizontal="center"/>
    </xf>
    <xf numFmtId="187" fontId="4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92" fontId="0" fillId="0" borderId="23" xfId="0" applyNumberFormat="1" applyBorder="1" applyAlignment="1">
      <alignment horizontal="center"/>
    </xf>
    <xf numFmtId="192" fontId="0" fillId="0" borderId="22" xfId="0" applyNumberFormat="1" applyBorder="1" applyAlignment="1">
      <alignment horizontal="center"/>
    </xf>
    <xf numFmtId="187" fontId="8" fillId="0" borderId="19" xfId="42" applyNumberFormat="1" applyFont="1" applyBorder="1" applyAlignment="1">
      <alignment/>
    </xf>
    <xf numFmtId="187" fontId="8" fillId="0" borderId="20" xfId="42" applyNumberFormat="1" applyFont="1" applyBorder="1" applyAlignment="1">
      <alignment/>
    </xf>
    <xf numFmtId="9" fontId="0" fillId="0" borderId="23" xfId="0" applyNumberFormat="1" applyFill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22" xfId="0" applyNumberFormat="1" applyBorder="1" applyAlignment="1" quotePrefix="1">
      <alignment horizontal="center"/>
    </xf>
    <xf numFmtId="187" fontId="4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7" fontId="4" fillId="0" borderId="72" xfId="42" applyNumberFormat="1" applyFont="1" applyBorder="1" applyAlignment="1">
      <alignment/>
    </xf>
    <xf numFmtId="187" fontId="4" fillId="0" borderId="40" xfId="42" applyNumberFormat="1" applyFont="1" applyFill="1" applyBorder="1" applyAlignment="1">
      <alignment/>
    </xf>
    <xf numFmtId="187" fontId="0" fillId="0" borderId="41" xfId="42" applyNumberFormat="1" applyBorder="1" applyAlignment="1">
      <alignment/>
    </xf>
    <xf numFmtId="187" fontId="0" fillId="0" borderId="82" xfId="42" applyNumberFormat="1" applyBorder="1" applyAlignment="1">
      <alignment/>
    </xf>
    <xf numFmtId="0" fontId="1" fillId="8" borderId="73" xfId="0" applyFont="1" applyFill="1" applyBorder="1" applyAlignment="1">
      <alignment horizontal="center" vertical="center" textRotation="90"/>
    </xf>
    <xf numFmtId="0" fontId="1" fillId="8" borderId="42" xfId="0" applyFont="1" applyFill="1" applyBorder="1" applyAlignment="1">
      <alignment horizontal="center" vertical="center" textRotation="90"/>
    </xf>
    <xf numFmtId="0" fontId="1" fillId="8" borderId="74" xfId="0" applyFont="1" applyFill="1" applyBorder="1" applyAlignment="1">
      <alignment horizontal="center" vertical="center" textRotation="90"/>
    </xf>
    <xf numFmtId="0" fontId="1" fillId="26" borderId="73" xfId="0" applyFont="1" applyFill="1" applyBorder="1" applyAlignment="1">
      <alignment horizontal="center" vertical="center" textRotation="90"/>
    </xf>
    <xf numFmtId="0" fontId="1" fillId="26" borderId="42" xfId="0" applyFont="1" applyFill="1" applyBorder="1" applyAlignment="1">
      <alignment horizontal="center" vertical="center" textRotation="90"/>
    </xf>
    <xf numFmtId="0" fontId="1" fillId="26" borderId="13" xfId="0" applyFont="1" applyFill="1" applyBorder="1" applyAlignment="1">
      <alignment horizontal="center" vertical="center" textRotation="90"/>
    </xf>
    <xf numFmtId="0" fontId="1" fillId="26" borderId="74" xfId="0" applyFont="1" applyFill="1" applyBorder="1" applyAlignment="1">
      <alignment horizontal="center" vertical="center" textRotation="90"/>
    </xf>
    <xf numFmtId="0" fontId="0" fillId="0" borderId="83" xfId="0" applyBorder="1" applyAlignment="1">
      <alignment/>
    </xf>
    <xf numFmtId="0" fontId="0" fillId="25" borderId="59" xfId="0" applyFill="1" applyBorder="1" applyAlignment="1">
      <alignment/>
    </xf>
    <xf numFmtId="0" fontId="0" fillId="25" borderId="83" xfId="0" applyFill="1" applyBorder="1" applyAlignment="1">
      <alignment/>
    </xf>
    <xf numFmtId="0" fontId="0" fillId="0" borderId="21" xfId="0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2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11" borderId="10" xfId="0" applyFont="1" applyFill="1" applyBorder="1" applyAlignment="1">
      <alignment horizontal="center" vertical="center" textRotation="90"/>
    </xf>
    <xf numFmtId="0" fontId="1" fillId="11" borderId="13" xfId="0" applyFont="1" applyFill="1" applyBorder="1" applyAlignment="1">
      <alignment horizontal="center" vertical="center" textRotation="90"/>
    </xf>
    <xf numFmtId="0" fontId="1" fillId="11" borderId="42" xfId="0" applyFont="1" applyFill="1" applyBorder="1" applyAlignment="1">
      <alignment horizontal="center" vertical="center" textRotation="90"/>
    </xf>
    <xf numFmtId="0" fontId="1" fillId="9" borderId="73" xfId="0" applyFont="1" applyFill="1" applyBorder="1" applyAlignment="1">
      <alignment horizontal="center" vertical="center" textRotation="90"/>
    </xf>
    <xf numFmtId="0" fontId="1" fillId="9" borderId="42" xfId="0" applyFont="1" applyFill="1" applyBorder="1" applyAlignment="1">
      <alignment horizontal="center" vertical="center" textRotation="90"/>
    </xf>
    <xf numFmtId="0" fontId="1" fillId="9" borderId="74" xfId="0" applyFont="1" applyFill="1" applyBorder="1" applyAlignment="1">
      <alignment horizontal="center" vertical="center" textRotation="90"/>
    </xf>
    <xf numFmtId="0" fontId="1" fillId="0" borderId="84" xfId="0" applyFont="1" applyFill="1" applyBorder="1" applyAlignment="1">
      <alignment/>
    </xf>
    <xf numFmtId="187" fontId="9" fillId="0" borderId="51" xfId="42" applyNumberFormat="1" applyFont="1" applyBorder="1" applyAlignment="1">
      <alignment/>
    </xf>
    <xf numFmtId="0" fontId="9" fillId="20" borderId="18" xfId="0" applyFont="1" applyFill="1" applyBorder="1" applyAlignment="1" quotePrefix="1">
      <alignment/>
    </xf>
    <xf numFmtId="9" fontId="0" fillId="0" borderId="18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87" fontId="9" fillId="0" borderId="48" xfId="42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0" fillId="0" borderId="72" xfId="0" applyNumberFormat="1" applyBorder="1" applyAlignment="1">
      <alignment horizontal="center"/>
    </xf>
    <xf numFmtId="9" fontId="0" fillId="0" borderId="50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33" xfId="0" applyFont="1" applyBorder="1" applyAlignment="1">
      <alignment/>
    </xf>
    <xf numFmtId="187" fontId="4" fillId="0" borderId="23" xfId="42" applyNumberFormat="1" applyFont="1" applyBorder="1" applyAlignment="1">
      <alignment horizontal="center"/>
    </xf>
    <xf numFmtId="187" fontId="4" fillId="0" borderId="21" xfId="42" applyNumberFormat="1" applyFont="1" applyBorder="1" applyAlignment="1">
      <alignment horizontal="center"/>
    </xf>
    <xf numFmtId="187" fontId="4" fillId="0" borderId="22" xfId="42" applyNumberFormat="1" applyFont="1" applyBorder="1" applyAlignment="1">
      <alignment horizontal="center"/>
    </xf>
    <xf numFmtId="187" fontId="4" fillId="0" borderId="48" xfId="42" applyNumberFormat="1" applyFont="1" applyBorder="1" applyAlignment="1">
      <alignment horizontal="center"/>
    </xf>
    <xf numFmtId="187" fontId="4" fillId="0" borderId="25" xfId="42" applyNumberFormat="1" applyFont="1" applyBorder="1" applyAlignment="1">
      <alignment horizontal="center"/>
    </xf>
    <xf numFmtId="187" fontId="4" fillId="0" borderId="34" xfId="42" applyNumberFormat="1" applyFont="1" applyBorder="1" applyAlignment="1">
      <alignment horizontal="center"/>
    </xf>
    <xf numFmtId="9" fontId="1" fillId="0" borderId="19" xfId="0" applyNumberFormat="1" applyFont="1" applyFill="1" applyBorder="1" applyAlignment="1">
      <alignment horizontal="left"/>
    </xf>
    <xf numFmtId="9" fontId="1" fillId="0" borderId="2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171450</xdr:colOff>
      <xdr:row>1</xdr:row>
      <xdr:rowOff>85725</xdr:rowOff>
    </xdr:from>
    <xdr:to>
      <xdr:col>36</xdr:col>
      <xdr:colOff>133350</xdr:colOff>
      <xdr:row>3</xdr:row>
      <xdr:rowOff>0</xdr:rowOff>
    </xdr:to>
    <xdr:sp>
      <xdr:nvSpPr>
        <xdr:cNvPr id="1" name="TextBox 193"/>
        <xdr:cNvSpPr txBox="1">
          <a:spLocks noChangeArrowheads="1"/>
        </xdr:cNvSpPr>
      </xdr:nvSpPr>
      <xdr:spPr>
        <a:xfrm>
          <a:off x="7686675" y="161925"/>
          <a:ext cx="1171575" cy="304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Front Page</a:t>
          </a:r>
        </a:p>
      </xdr:txBody>
    </xdr:sp>
    <xdr:clientData/>
  </xdr:twoCellAnchor>
  <xdr:twoCellAnchor>
    <xdr:from>
      <xdr:col>31</xdr:col>
      <xdr:colOff>114300</xdr:colOff>
      <xdr:row>74</xdr:row>
      <xdr:rowOff>66675</xdr:rowOff>
    </xdr:from>
    <xdr:to>
      <xdr:col>36</xdr:col>
      <xdr:colOff>152400</xdr:colOff>
      <xdr:row>74</xdr:row>
      <xdr:rowOff>371475</xdr:rowOff>
    </xdr:to>
    <xdr:sp>
      <xdr:nvSpPr>
        <xdr:cNvPr id="2" name="TextBox 194"/>
        <xdr:cNvSpPr txBox="1">
          <a:spLocks noChangeArrowheads="1"/>
        </xdr:cNvSpPr>
      </xdr:nvSpPr>
      <xdr:spPr>
        <a:xfrm>
          <a:off x="7629525" y="13935075"/>
          <a:ext cx="1247775" cy="304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Back Page</a:t>
          </a:r>
        </a:p>
      </xdr:txBody>
    </xdr:sp>
    <xdr:clientData/>
  </xdr:twoCellAnchor>
  <xdr:twoCellAnchor editAs="oneCell">
    <xdr:from>
      <xdr:col>36</xdr:col>
      <xdr:colOff>0</xdr:colOff>
      <xdr:row>138</xdr:row>
      <xdr:rowOff>0</xdr:rowOff>
    </xdr:from>
    <xdr:to>
      <xdr:col>45</xdr:col>
      <xdr:colOff>104775</xdr:colOff>
      <xdr:row>144</xdr:row>
      <xdr:rowOff>152400</xdr:rowOff>
    </xdr:to>
    <xdr:pic>
      <xdr:nvPicPr>
        <xdr:cNvPr id="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7146250"/>
          <a:ext cx="2352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19050</xdr:rowOff>
    </xdr:from>
    <xdr:to>
      <xdr:col>23</xdr:col>
      <xdr:colOff>228600</xdr:colOff>
      <xdr:row>3</xdr:row>
      <xdr:rowOff>57150</xdr:rowOff>
    </xdr:to>
    <xdr:pic>
      <xdr:nvPicPr>
        <xdr:cNvPr id="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905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9"/>
  <sheetViews>
    <sheetView showGridLines="0" tabSelected="1" view="pageBreakPreview" zoomScaleSheetLayoutView="100" zoomScalePageLayoutView="0" workbookViewId="0" topLeftCell="A1">
      <selection activeCell="Z2" sqref="Z2"/>
    </sheetView>
  </sheetViews>
  <sheetFormatPr defaultColWidth="3.7109375" defaultRowHeight="12.75"/>
  <cols>
    <col min="1" max="1" width="1.421875" style="0" customWidth="1"/>
    <col min="2" max="14" width="3.7109375" style="0" customWidth="1"/>
    <col min="15" max="15" width="3.57421875" style="0" customWidth="1"/>
    <col min="16" max="35" width="3.7109375" style="0" customWidth="1"/>
    <col min="36" max="36" width="3.28125" style="0" customWidth="1"/>
    <col min="37" max="37" width="2.8515625" style="0" customWidth="1"/>
    <col min="38" max="38" width="4.00390625" style="0" customWidth="1"/>
    <col min="42" max="42" width="4.57421875" style="0" customWidth="1"/>
    <col min="49" max="49" width="6.28125" style="0" customWidth="1"/>
    <col min="50" max="50" width="12.8515625" style="0" customWidth="1"/>
    <col min="51" max="51" width="10.00390625" style="0" customWidth="1"/>
    <col min="73" max="73" width="11.28125" style="0" bestFit="1" customWidth="1"/>
    <col min="75" max="75" width="12.8515625" style="0" bestFit="1" customWidth="1"/>
  </cols>
  <sheetData>
    <row r="1" spans="13:25" ht="6" customHeight="1"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37" ht="18">
      <c r="B2" s="2" t="s">
        <v>0</v>
      </c>
      <c r="L2" s="7"/>
      <c r="M2" s="45"/>
      <c r="N2" s="45"/>
      <c r="O2" s="45"/>
      <c r="P2" s="45"/>
      <c r="Q2" s="45"/>
      <c r="R2" s="41"/>
      <c r="S2" s="46"/>
      <c r="T2" s="41"/>
      <c r="U2" s="41"/>
      <c r="V2" s="41"/>
      <c r="W2" s="41"/>
      <c r="X2" s="41"/>
      <c r="Y2" s="41"/>
      <c r="AE2" s="129"/>
      <c r="AF2" s="7"/>
      <c r="AG2" s="7"/>
      <c r="AH2" s="7"/>
      <c r="AI2" s="7"/>
      <c r="AJ2" s="7"/>
      <c r="AK2" s="106"/>
    </row>
    <row r="3" spans="2:37" ht="12.75">
      <c r="B3" s="1" t="s">
        <v>114</v>
      </c>
      <c r="L3" s="7"/>
      <c r="M3" s="41"/>
      <c r="N3" s="41"/>
      <c r="O3" s="41"/>
      <c r="P3" s="41"/>
      <c r="Q3" s="41"/>
      <c r="R3" s="41"/>
      <c r="S3" s="128"/>
      <c r="T3" s="41"/>
      <c r="U3" s="41"/>
      <c r="V3" s="41"/>
      <c r="W3" s="41"/>
      <c r="X3" s="41"/>
      <c r="Y3" s="41"/>
      <c r="AK3" s="7"/>
    </row>
    <row r="4" ht="6" customHeight="1" thickBot="1">
      <c r="AK4" s="7"/>
    </row>
    <row r="5" spans="2:37" ht="5.25" customHeight="1" thickBot="1">
      <c r="B5" s="501" t="s">
        <v>24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2:37" ht="17.25" customHeight="1" thickBot="1">
      <c r="B6" s="502"/>
      <c r="D6" s="106" t="s">
        <v>58</v>
      </c>
      <c r="E6" s="380"/>
      <c r="F6" s="355"/>
      <c r="G6" s="355"/>
      <c r="H6" s="355"/>
      <c r="I6" s="355"/>
      <c r="J6" s="355"/>
      <c r="K6" s="355"/>
      <c r="L6" s="355"/>
      <c r="M6" s="355"/>
      <c r="N6" s="355"/>
      <c r="O6" s="353"/>
      <c r="P6" s="6"/>
      <c r="Q6" s="29"/>
      <c r="R6" s="106" t="s">
        <v>63</v>
      </c>
      <c r="S6" s="380"/>
      <c r="T6" s="355"/>
      <c r="U6" s="355"/>
      <c r="V6" s="355"/>
      <c r="W6" s="355"/>
      <c r="X6" s="355"/>
      <c r="Y6" s="355"/>
      <c r="Z6" s="353"/>
      <c r="AA6" s="7"/>
      <c r="AB6" s="29"/>
      <c r="AC6" s="106" t="s">
        <v>18</v>
      </c>
      <c r="AD6" s="115"/>
      <c r="AE6" s="27"/>
      <c r="AF6" s="27"/>
      <c r="AG6" s="27"/>
      <c r="AH6" s="27"/>
      <c r="AI6" s="27"/>
      <c r="AJ6" s="28"/>
      <c r="AK6" s="8"/>
    </row>
    <row r="7" spans="2:37" ht="13.5" thickBot="1">
      <c r="B7" s="502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2" t="s">
        <v>64</v>
      </c>
      <c r="S7" s="7"/>
      <c r="T7" s="7"/>
      <c r="U7" s="121" t="s">
        <v>60</v>
      </c>
      <c r="V7" s="148" t="s">
        <v>46</v>
      </c>
      <c r="W7" s="7"/>
      <c r="X7" s="7"/>
      <c r="Y7" s="15"/>
      <c r="Z7" s="121" t="s">
        <v>62</v>
      </c>
      <c r="AA7" s="15" t="s">
        <v>61</v>
      </c>
      <c r="AB7" s="7"/>
      <c r="AC7" s="29"/>
      <c r="AD7" s="7"/>
      <c r="AE7" s="7"/>
      <c r="AF7" s="7"/>
      <c r="AG7" s="13" t="s">
        <v>65</v>
      </c>
      <c r="AH7" s="13"/>
      <c r="AI7" s="13" t="s">
        <v>66</v>
      </c>
      <c r="AJ7" s="13"/>
      <c r="AK7" s="8"/>
    </row>
    <row r="8" spans="2:37" ht="18" customHeight="1" thickBot="1">
      <c r="B8" s="502"/>
      <c r="C8" s="30"/>
      <c r="D8" s="106" t="s">
        <v>59</v>
      </c>
      <c r="E8" s="123"/>
      <c r="F8" s="27"/>
      <c r="G8" s="116"/>
      <c r="H8" s="27"/>
      <c r="I8" s="117"/>
      <c r="J8" s="118"/>
      <c r="K8" s="118"/>
      <c r="L8" s="117"/>
      <c r="M8" s="118"/>
      <c r="N8" s="27"/>
      <c r="O8" s="119"/>
      <c r="P8" s="27"/>
      <c r="Q8" s="120"/>
      <c r="R8" s="15"/>
      <c r="S8" s="68"/>
      <c r="T8" s="475"/>
      <c r="U8" s="475"/>
      <c r="V8" s="475"/>
      <c r="W8" s="475"/>
      <c r="X8" s="15"/>
      <c r="Y8" s="476"/>
      <c r="Z8" s="476"/>
      <c r="AA8" s="476"/>
      <c r="AB8" s="476"/>
      <c r="AD8" s="7"/>
      <c r="AE8" s="29"/>
      <c r="AF8" s="124" t="s">
        <v>67</v>
      </c>
      <c r="AG8" s="127"/>
      <c r="AH8" s="47"/>
      <c r="AI8" s="125"/>
      <c r="AJ8" s="126"/>
      <c r="AK8" s="150"/>
    </row>
    <row r="9" spans="2:37" ht="6" customHeight="1" thickBot="1">
      <c r="B9" s="50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</row>
    <row r="10" ht="6" customHeight="1"/>
    <row r="11" ht="12" customHeight="1">
      <c r="B11" s="96" t="s">
        <v>36</v>
      </c>
    </row>
    <row r="12" ht="13.5" customHeight="1" thickBot="1">
      <c r="B12" s="146" t="s">
        <v>47</v>
      </c>
    </row>
    <row r="13" spans="2:37" ht="15.75" customHeight="1" thickBot="1">
      <c r="B13" s="504" t="s">
        <v>23</v>
      </c>
      <c r="C13" s="424" t="s">
        <v>53</v>
      </c>
      <c r="D13" s="355"/>
      <c r="E13" s="355"/>
      <c r="F13" s="355"/>
      <c r="G13" s="508"/>
      <c r="H13" s="509" t="s">
        <v>1</v>
      </c>
      <c r="I13" s="355"/>
      <c r="J13" s="355"/>
      <c r="K13" s="355"/>
      <c r="L13" s="355"/>
      <c r="M13" s="508"/>
      <c r="N13" s="509" t="s">
        <v>68</v>
      </c>
      <c r="O13" s="510"/>
      <c r="P13" s="509" t="s">
        <v>80</v>
      </c>
      <c r="Q13" s="355"/>
      <c r="R13" s="355"/>
      <c r="S13" s="353"/>
      <c r="T13" s="241"/>
      <c r="U13" s="424" t="s">
        <v>53</v>
      </c>
      <c r="V13" s="355"/>
      <c r="W13" s="355"/>
      <c r="X13" s="355"/>
      <c r="Y13" s="508"/>
      <c r="Z13" s="509" t="s">
        <v>1</v>
      </c>
      <c r="AA13" s="355"/>
      <c r="AB13" s="355"/>
      <c r="AC13" s="355"/>
      <c r="AD13" s="508"/>
      <c r="AE13" s="509" t="s">
        <v>68</v>
      </c>
      <c r="AF13" s="508"/>
      <c r="AG13" s="509" t="s">
        <v>80</v>
      </c>
      <c r="AH13" s="355"/>
      <c r="AI13" s="355"/>
      <c r="AJ13" s="355"/>
      <c r="AK13" s="353"/>
    </row>
    <row r="14" spans="2:37" ht="15.75" customHeight="1">
      <c r="B14" s="505"/>
      <c r="C14" s="441"/>
      <c r="D14" s="382"/>
      <c r="E14" s="382"/>
      <c r="F14" s="382"/>
      <c r="G14" s="384"/>
      <c r="H14" s="434">
        <v>0</v>
      </c>
      <c r="I14" s="382"/>
      <c r="J14" s="382"/>
      <c r="K14" s="382"/>
      <c r="L14" s="382"/>
      <c r="M14" s="384"/>
      <c r="N14" s="442">
        <v>0</v>
      </c>
      <c r="O14" s="443"/>
      <c r="P14" s="523">
        <f>H14*N14</f>
        <v>0</v>
      </c>
      <c r="Q14" s="419"/>
      <c r="R14" s="419"/>
      <c r="S14" s="420"/>
      <c r="T14" s="240"/>
      <c r="U14" s="441"/>
      <c r="V14" s="382"/>
      <c r="W14" s="382"/>
      <c r="X14" s="382"/>
      <c r="Y14" s="384"/>
      <c r="Z14" s="434">
        <v>0</v>
      </c>
      <c r="AA14" s="382"/>
      <c r="AB14" s="382"/>
      <c r="AC14" s="382"/>
      <c r="AD14" s="384"/>
      <c r="AE14" s="427">
        <v>0</v>
      </c>
      <c r="AF14" s="428"/>
      <c r="AG14" s="418">
        <f>Z14*AE14</f>
        <v>0</v>
      </c>
      <c r="AH14" s="419"/>
      <c r="AI14" s="419"/>
      <c r="AJ14" s="419"/>
      <c r="AK14" s="420"/>
    </row>
    <row r="15" spans="2:37" ht="15.75" customHeight="1">
      <c r="B15" s="505"/>
      <c r="C15" s="433"/>
      <c r="D15" s="349"/>
      <c r="E15" s="349"/>
      <c r="F15" s="349"/>
      <c r="G15" s="386"/>
      <c r="H15" s="435">
        <v>0</v>
      </c>
      <c r="I15" s="349"/>
      <c r="J15" s="349"/>
      <c r="K15" s="349"/>
      <c r="L15" s="349"/>
      <c r="M15" s="386"/>
      <c r="N15" s="429">
        <v>0</v>
      </c>
      <c r="O15" s="430"/>
      <c r="P15" s="474">
        <f aca="true" t="shared" si="0" ref="P15:P23">H15*N15</f>
        <v>0</v>
      </c>
      <c r="Q15" s="416"/>
      <c r="R15" s="416"/>
      <c r="S15" s="417"/>
      <c r="T15" s="48"/>
      <c r="U15" s="433"/>
      <c r="V15" s="349"/>
      <c r="W15" s="349"/>
      <c r="X15" s="349"/>
      <c r="Y15" s="386"/>
      <c r="Z15" s="435">
        <v>0</v>
      </c>
      <c r="AA15" s="349"/>
      <c r="AB15" s="349"/>
      <c r="AC15" s="349"/>
      <c r="AD15" s="386"/>
      <c r="AE15" s="429">
        <v>0</v>
      </c>
      <c r="AF15" s="430"/>
      <c r="AG15" s="415">
        <f aca="true" t="shared" si="1" ref="AG15:AG22">Z15*AE15</f>
        <v>0</v>
      </c>
      <c r="AH15" s="416"/>
      <c r="AI15" s="416"/>
      <c r="AJ15" s="416"/>
      <c r="AK15" s="417"/>
    </row>
    <row r="16" spans="2:37" ht="15.75" customHeight="1">
      <c r="B16" s="505"/>
      <c r="C16" s="433"/>
      <c r="D16" s="349"/>
      <c r="E16" s="349"/>
      <c r="F16" s="349"/>
      <c r="G16" s="386"/>
      <c r="H16" s="435">
        <v>0</v>
      </c>
      <c r="I16" s="349"/>
      <c r="J16" s="349"/>
      <c r="K16" s="349"/>
      <c r="L16" s="349"/>
      <c r="M16" s="386"/>
      <c r="N16" s="429">
        <v>0</v>
      </c>
      <c r="O16" s="430"/>
      <c r="P16" s="474">
        <f t="shared" si="0"/>
        <v>0</v>
      </c>
      <c r="Q16" s="416"/>
      <c r="R16" s="416"/>
      <c r="S16" s="417"/>
      <c r="T16" s="48"/>
      <c r="U16" s="433"/>
      <c r="V16" s="349"/>
      <c r="W16" s="349"/>
      <c r="X16" s="349"/>
      <c r="Y16" s="386"/>
      <c r="Z16" s="435">
        <v>0</v>
      </c>
      <c r="AA16" s="349"/>
      <c r="AB16" s="349"/>
      <c r="AC16" s="349"/>
      <c r="AD16" s="386"/>
      <c r="AE16" s="429">
        <v>0</v>
      </c>
      <c r="AF16" s="430"/>
      <c r="AG16" s="415">
        <f t="shared" si="1"/>
        <v>0</v>
      </c>
      <c r="AH16" s="416"/>
      <c r="AI16" s="416"/>
      <c r="AJ16" s="416"/>
      <c r="AK16" s="417"/>
    </row>
    <row r="17" spans="2:37" ht="15.75" customHeight="1">
      <c r="B17" s="505"/>
      <c r="C17" s="433"/>
      <c r="D17" s="349"/>
      <c r="E17" s="349"/>
      <c r="F17" s="349"/>
      <c r="G17" s="386"/>
      <c r="H17" s="435">
        <v>0</v>
      </c>
      <c r="I17" s="349"/>
      <c r="J17" s="349"/>
      <c r="K17" s="349"/>
      <c r="L17" s="349"/>
      <c r="M17" s="386"/>
      <c r="N17" s="429">
        <v>0</v>
      </c>
      <c r="O17" s="430"/>
      <c r="P17" s="474">
        <f t="shared" si="0"/>
        <v>0</v>
      </c>
      <c r="Q17" s="416"/>
      <c r="R17" s="416"/>
      <c r="S17" s="417"/>
      <c r="T17" s="48"/>
      <c r="U17" s="433"/>
      <c r="V17" s="349"/>
      <c r="W17" s="349"/>
      <c r="X17" s="349"/>
      <c r="Y17" s="386"/>
      <c r="Z17" s="435">
        <v>0</v>
      </c>
      <c r="AA17" s="349"/>
      <c r="AB17" s="349"/>
      <c r="AC17" s="349"/>
      <c r="AD17" s="386"/>
      <c r="AE17" s="429">
        <v>0</v>
      </c>
      <c r="AF17" s="430"/>
      <c r="AG17" s="415">
        <f t="shared" si="1"/>
        <v>0</v>
      </c>
      <c r="AH17" s="416"/>
      <c r="AI17" s="416"/>
      <c r="AJ17" s="416"/>
      <c r="AK17" s="417"/>
    </row>
    <row r="18" spans="2:37" ht="15.75" customHeight="1">
      <c r="B18" s="505"/>
      <c r="C18" s="433"/>
      <c r="D18" s="349"/>
      <c r="E18" s="349"/>
      <c r="F18" s="349"/>
      <c r="G18" s="386"/>
      <c r="H18" s="435">
        <v>0</v>
      </c>
      <c r="I18" s="349"/>
      <c r="J18" s="349"/>
      <c r="K18" s="349"/>
      <c r="L18" s="349"/>
      <c r="M18" s="386"/>
      <c r="N18" s="429">
        <v>0</v>
      </c>
      <c r="O18" s="430"/>
      <c r="P18" s="474">
        <f t="shared" si="0"/>
        <v>0</v>
      </c>
      <c r="Q18" s="416"/>
      <c r="R18" s="416"/>
      <c r="S18" s="417"/>
      <c r="T18" s="48"/>
      <c r="U18" s="433"/>
      <c r="V18" s="349"/>
      <c r="W18" s="349"/>
      <c r="X18" s="349"/>
      <c r="Y18" s="386"/>
      <c r="Z18" s="435">
        <v>0</v>
      </c>
      <c r="AA18" s="349"/>
      <c r="AB18" s="349"/>
      <c r="AC18" s="349"/>
      <c r="AD18" s="386"/>
      <c r="AE18" s="429">
        <v>0</v>
      </c>
      <c r="AF18" s="430"/>
      <c r="AG18" s="415">
        <f t="shared" si="1"/>
        <v>0</v>
      </c>
      <c r="AH18" s="416"/>
      <c r="AI18" s="416"/>
      <c r="AJ18" s="416"/>
      <c r="AK18" s="417"/>
    </row>
    <row r="19" spans="2:37" ht="15.75" customHeight="1">
      <c r="B19" s="505"/>
      <c r="C19" s="433"/>
      <c r="D19" s="349"/>
      <c r="E19" s="349"/>
      <c r="F19" s="349"/>
      <c r="G19" s="386"/>
      <c r="H19" s="435">
        <v>0</v>
      </c>
      <c r="I19" s="349"/>
      <c r="J19" s="349"/>
      <c r="K19" s="349"/>
      <c r="L19" s="349"/>
      <c r="M19" s="386"/>
      <c r="N19" s="429">
        <v>0</v>
      </c>
      <c r="O19" s="430"/>
      <c r="P19" s="474">
        <f t="shared" si="0"/>
        <v>0</v>
      </c>
      <c r="Q19" s="416"/>
      <c r="R19" s="416"/>
      <c r="S19" s="417"/>
      <c r="T19" s="48"/>
      <c r="U19" s="433"/>
      <c r="V19" s="349"/>
      <c r="W19" s="349"/>
      <c r="X19" s="349"/>
      <c r="Y19" s="386"/>
      <c r="Z19" s="435">
        <v>0</v>
      </c>
      <c r="AA19" s="349"/>
      <c r="AB19" s="349"/>
      <c r="AC19" s="349"/>
      <c r="AD19" s="386"/>
      <c r="AE19" s="429">
        <v>0</v>
      </c>
      <c r="AF19" s="430"/>
      <c r="AG19" s="415">
        <f t="shared" si="1"/>
        <v>0</v>
      </c>
      <c r="AH19" s="416"/>
      <c r="AI19" s="416"/>
      <c r="AJ19" s="416"/>
      <c r="AK19" s="417"/>
    </row>
    <row r="20" spans="2:37" ht="15.75" customHeight="1">
      <c r="B20" s="505"/>
      <c r="C20" s="433"/>
      <c r="D20" s="349"/>
      <c r="E20" s="349"/>
      <c r="F20" s="349"/>
      <c r="G20" s="386"/>
      <c r="H20" s="435">
        <v>0</v>
      </c>
      <c r="I20" s="349"/>
      <c r="J20" s="349"/>
      <c r="K20" s="349"/>
      <c r="L20" s="349"/>
      <c r="M20" s="386"/>
      <c r="N20" s="429">
        <v>0</v>
      </c>
      <c r="O20" s="430"/>
      <c r="P20" s="474">
        <f t="shared" si="0"/>
        <v>0</v>
      </c>
      <c r="Q20" s="416"/>
      <c r="R20" s="416"/>
      <c r="S20" s="417"/>
      <c r="T20" s="48"/>
      <c r="U20" s="433"/>
      <c r="V20" s="349"/>
      <c r="W20" s="349"/>
      <c r="X20" s="349"/>
      <c r="Y20" s="386"/>
      <c r="Z20" s="435">
        <v>0</v>
      </c>
      <c r="AA20" s="349"/>
      <c r="AB20" s="349"/>
      <c r="AC20" s="349"/>
      <c r="AD20" s="386"/>
      <c r="AE20" s="429">
        <v>0</v>
      </c>
      <c r="AF20" s="430"/>
      <c r="AG20" s="415">
        <f t="shared" si="1"/>
        <v>0</v>
      </c>
      <c r="AH20" s="416"/>
      <c r="AI20" s="416"/>
      <c r="AJ20" s="416"/>
      <c r="AK20" s="417"/>
    </row>
    <row r="21" spans="2:37" ht="15.75" customHeight="1">
      <c r="B21" s="506"/>
      <c r="C21" s="433"/>
      <c r="D21" s="349"/>
      <c r="E21" s="349"/>
      <c r="F21" s="349"/>
      <c r="G21" s="386"/>
      <c r="H21" s="435">
        <v>0</v>
      </c>
      <c r="I21" s="349"/>
      <c r="J21" s="349"/>
      <c r="K21" s="349"/>
      <c r="L21" s="349"/>
      <c r="M21" s="386"/>
      <c r="N21" s="429">
        <v>0</v>
      </c>
      <c r="O21" s="430"/>
      <c r="P21" s="474">
        <f t="shared" si="0"/>
        <v>0</v>
      </c>
      <c r="Q21" s="416"/>
      <c r="R21" s="416"/>
      <c r="S21" s="417"/>
      <c r="T21" s="48"/>
      <c r="U21" s="433"/>
      <c r="V21" s="349"/>
      <c r="W21" s="349"/>
      <c r="X21" s="349"/>
      <c r="Y21" s="386"/>
      <c r="Z21" s="435">
        <v>0</v>
      </c>
      <c r="AA21" s="349"/>
      <c r="AB21" s="349"/>
      <c r="AC21" s="349"/>
      <c r="AD21" s="386"/>
      <c r="AE21" s="429">
        <v>0</v>
      </c>
      <c r="AF21" s="430"/>
      <c r="AG21" s="415">
        <f t="shared" si="1"/>
        <v>0</v>
      </c>
      <c r="AH21" s="416"/>
      <c r="AI21" s="416"/>
      <c r="AJ21" s="416"/>
      <c r="AK21" s="417"/>
    </row>
    <row r="22" spans="2:37" ht="15.75" customHeight="1" thickBot="1">
      <c r="B22" s="505"/>
      <c r="C22" s="433"/>
      <c r="D22" s="349"/>
      <c r="E22" s="349"/>
      <c r="F22" s="349"/>
      <c r="G22" s="386"/>
      <c r="H22" s="435">
        <v>0</v>
      </c>
      <c r="I22" s="349"/>
      <c r="J22" s="349"/>
      <c r="K22" s="349"/>
      <c r="L22" s="349"/>
      <c r="M22" s="386"/>
      <c r="N22" s="429">
        <v>0</v>
      </c>
      <c r="O22" s="430"/>
      <c r="P22" s="474">
        <f t="shared" si="0"/>
        <v>0</v>
      </c>
      <c r="Q22" s="416"/>
      <c r="R22" s="416"/>
      <c r="S22" s="417"/>
      <c r="T22" s="48"/>
      <c r="U22" s="433"/>
      <c r="V22" s="349"/>
      <c r="W22" s="349"/>
      <c r="X22" s="349"/>
      <c r="Y22" s="386"/>
      <c r="Z22" s="435">
        <v>0</v>
      </c>
      <c r="AA22" s="349"/>
      <c r="AB22" s="349"/>
      <c r="AC22" s="349"/>
      <c r="AD22" s="386"/>
      <c r="AE22" s="431">
        <v>0</v>
      </c>
      <c r="AF22" s="432"/>
      <c r="AG22" s="415">
        <f t="shared" si="1"/>
        <v>0</v>
      </c>
      <c r="AH22" s="416"/>
      <c r="AI22" s="416"/>
      <c r="AJ22" s="416"/>
      <c r="AK22" s="417"/>
    </row>
    <row r="23" spans="2:37" ht="15.75" customHeight="1" thickBot="1">
      <c r="B23" s="507"/>
      <c r="C23" s="464"/>
      <c r="D23" s="373"/>
      <c r="E23" s="373"/>
      <c r="F23" s="373"/>
      <c r="G23" s="463"/>
      <c r="H23" s="426">
        <v>0</v>
      </c>
      <c r="I23" s="373"/>
      <c r="J23" s="373"/>
      <c r="K23" s="373"/>
      <c r="L23" s="373"/>
      <c r="M23" s="463"/>
      <c r="N23" s="447">
        <v>0</v>
      </c>
      <c r="O23" s="432"/>
      <c r="P23" s="436">
        <f t="shared" si="0"/>
        <v>0</v>
      </c>
      <c r="Q23" s="437"/>
      <c r="R23" s="437"/>
      <c r="S23" s="438"/>
      <c r="T23" s="193"/>
      <c r="U23" s="178" t="s">
        <v>52</v>
      </c>
      <c r="V23" s="26"/>
      <c r="W23" s="26"/>
      <c r="X23" s="26"/>
      <c r="Y23" s="179"/>
      <c r="Z23" s="426">
        <v>0</v>
      </c>
      <c r="AA23" s="373"/>
      <c r="AB23" s="373"/>
      <c r="AC23" s="373"/>
      <c r="AD23" s="374"/>
      <c r="AE23" s="524"/>
      <c r="AF23" s="353"/>
      <c r="AG23" s="527">
        <f>AG24-(SUM(P14:S23)+SUM(AG14:AK22))</f>
        <v>0</v>
      </c>
      <c r="AH23" s="437"/>
      <c r="AI23" s="437"/>
      <c r="AJ23" s="437"/>
      <c r="AK23" s="438"/>
    </row>
    <row r="24" spans="1:37" ht="15.75" customHeight="1" thickBot="1">
      <c r="A24" s="7"/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5"/>
      <c r="U24" s="7"/>
      <c r="V24" s="7"/>
      <c r="W24" s="7"/>
      <c r="X24" s="7"/>
      <c r="Y24" s="7"/>
      <c r="Z24" s="7" t="s">
        <v>14</v>
      </c>
      <c r="AA24" s="7"/>
      <c r="AB24" s="7"/>
      <c r="AC24" s="7"/>
      <c r="AD24" s="7"/>
      <c r="AE24" s="525">
        <v>1</v>
      </c>
      <c r="AF24" s="526"/>
      <c r="AG24" s="494">
        <v>0</v>
      </c>
      <c r="AH24" s="495"/>
      <c r="AI24" s="495"/>
      <c r="AJ24" s="495"/>
      <c r="AK24" s="496"/>
    </row>
    <row r="25" ht="3.75" customHeight="1" thickBot="1"/>
    <row r="26" spans="1:37" ht="15.75" customHeight="1" thickBot="1">
      <c r="A26" s="7"/>
      <c r="B26" s="454" t="s">
        <v>21</v>
      </c>
      <c r="C26" s="479" t="s">
        <v>7</v>
      </c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3"/>
      <c r="Z26" s="424" t="s">
        <v>17</v>
      </c>
      <c r="AA26" s="355"/>
      <c r="AB26" s="355"/>
      <c r="AC26" s="355"/>
      <c r="AD26" s="353"/>
      <c r="AE26" s="424" t="s">
        <v>2</v>
      </c>
      <c r="AF26" s="479"/>
      <c r="AG26" s="424" t="s">
        <v>80</v>
      </c>
      <c r="AH26" s="355"/>
      <c r="AI26" s="355"/>
      <c r="AJ26" s="355"/>
      <c r="AK26" s="353"/>
    </row>
    <row r="27" spans="1:37" ht="15.75" customHeight="1">
      <c r="A27" s="7"/>
      <c r="B27" s="455"/>
      <c r="C27" s="170">
        <v>1</v>
      </c>
      <c r="D27" s="25" t="s">
        <v>125</v>
      </c>
      <c r="E27" s="25"/>
      <c r="F27" s="25"/>
      <c r="G27" s="25"/>
      <c r="H27" s="25"/>
      <c r="I27" s="25"/>
      <c r="J27" s="25"/>
      <c r="K27" s="25"/>
      <c r="L27" s="25"/>
      <c r="M27" s="111" t="s">
        <v>126</v>
      </c>
      <c r="N27" s="25"/>
      <c r="O27" s="262" t="s">
        <v>132</v>
      </c>
      <c r="P27" s="25"/>
      <c r="Q27" s="25"/>
      <c r="R27" s="25"/>
      <c r="S27" s="25"/>
      <c r="T27" s="25"/>
      <c r="U27" s="25"/>
      <c r="V27" s="25"/>
      <c r="W27" s="25"/>
      <c r="X27" s="25"/>
      <c r="Y27" s="181"/>
      <c r="Z27" s="497">
        <v>0</v>
      </c>
      <c r="AA27" s="382"/>
      <c r="AB27" s="382"/>
      <c r="AC27" s="382"/>
      <c r="AD27" s="382"/>
      <c r="AE27" s="477">
        <v>0.15</v>
      </c>
      <c r="AF27" s="478"/>
      <c r="AG27" s="415">
        <f>Z27*AE27</f>
        <v>0</v>
      </c>
      <c r="AH27" s="416"/>
      <c r="AI27" s="416"/>
      <c r="AJ27" s="416"/>
      <c r="AK27" s="417"/>
    </row>
    <row r="28" spans="1:37" ht="15.75" customHeight="1">
      <c r="A28" s="7"/>
      <c r="B28" s="455"/>
      <c r="C28" s="171">
        <v>2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0"/>
      <c r="O28" s="20" t="s">
        <v>19</v>
      </c>
      <c r="P28" s="20"/>
      <c r="Q28" s="20"/>
      <c r="R28" s="20"/>
      <c r="S28" s="20"/>
      <c r="T28" s="20"/>
      <c r="U28" s="25"/>
      <c r="V28" s="25"/>
      <c r="W28" s="25"/>
      <c r="X28" s="25"/>
      <c r="Y28" s="181"/>
      <c r="Z28" s="348">
        <v>0</v>
      </c>
      <c r="AA28" s="349"/>
      <c r="AB28" s="349"/>
      <c r="AC28" s="349"/>
      <c r="AD28" s="349"/>
      <c r="AE28" s="481">
        <v>0.15</v>
      </c>
      <c r="AF28" s="493"/>
      <c r="AG28" s="415">
        <f aca="true" t="shared" si="2" ref="AG28:AG35">Z28*AE28</f>
        <v>0</v>
      </c>
      <c r="AH28" s="416"/>
      <c r="AI28" s="416"/>
      <c r="AJ28" s="416"/>
      <c r="AK28" s="417"/>
    </row>
    <row r="29" spans="1:37" ht="15.75" customHeight="1" thickBot="1">
      <c r="A29" s="7"/>
      <c r="B29" s="455"/>
      <c r="C29" s="171">
        <v>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0"/>
      <c r="O29" s="20" t="s">
        <v>70</v>
      </c>
      <c r="P29" s="20"/>
      <c r="Q29" s="20"/>
      <c r="R29" s="20"/>
      <c r="S29" s="54"/>
      <c r="T29" s="54"/>
      <c r="U29" s="7"/>
      <c r="V29" s="7"/>
      <c r="W29" s="54"/>
      <c r="X29" s="7"/>
      <c r="Y29" s="8"/>
      <c r="Z29" s="348">
        <v>0</v>
      </c>
      <c r="AA29" s="349"/>
      <c r="AB29" s="349"/>
      <c r="AC29" s="349"/>
      <c r="AD29" s="349"/>
      <c r="AE29" s="481">
        <v>0.15</v>
      </c>
      <c r="AF29" s="493"/>
      <c r="AG29" s="415">
        <f t="shared" si="2"/>
        <v>0</v>
      </c>
      <c r="AH29" s="416"/>
      <c r="AI29" s="416"/>
      <c r="AJ29" s="416"/>
      <c r="AK29" s="417"/>
    </row>
    <row r="30" spans="1:37" ht="15.75" customHeight="1" thickBot="1">
      <c r="A30" s="15"/>
      <c r="B30" s="455"/>
      <c r="C30" s="171">
        <v>4</v>
      </c>
      <c r="D30" s="153" t="s">
        <v>110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52" t="s">
        <v>111</v>
      </c>
      <c r="T30" s="376"/>
      <c r="U30" s="355"/>
      <c r="V30" s="355"/>
      <c r="W30" s="353"/>
      <c r="X30" s="511" t="s">
        <v>69</v>
      </c>
      <c r="Y30" s="512"/>
      <c r="Z30" s="348">
        <f>T30/12</f>
        <v>0</v>
      </c>
      <c r="AA30" s="349"/>
      <c r="AB30" s="349"/>
      <c r="AC30" s="349"/>
      <c r="AD30" s="349"/>
      <c r="AE30" s="481">
        <v>0.15</v>
      </c>
      <c r="AF30" s="493"/>
      <c r="AG30" s="415">
        <f t="shared" si="2"/>
        <v>0</v>
      </c>
      <c r="AH30" s="416"/>
      <c r="AI30" s="416"/>
      <c r="AJ30" s="416"/>
      <c r="AK30" s="417"/>
    </row>
    <row r="31" spans="1:37" ht="15.75" customHeight="1">
      <c r="A31" s="15"/>
      <c r="B31" s="455"/>
      <c r="C31" s="171">
        <v>5</v>
      </c>
      <c r="D31" s="63" t="s">
        <v>48</v>
      </c>
      <c r="E31" s="31"/>
      <c r="F31" s="31"/>
      <c r="G31" s="31"/>
      <c r="H31" s="31"/>
      <c r="I31" s="31"/>
      <c r="J31" s="31"/>
      <c r="K31" s="31"/>
      <c r="L31" s="31"/>
      <c r="M31" s="31" t="s">
        <v>49</v>
      </c>
      <c r="N31" s="63"/>
      <c r="O31" s="63"/>
      <c r="P31" s="31"/>
      <c r="Q31" s="31"/>
      <c r="R31" s="31"/>
      <c r="S31" s="112"/>
      <c r="T31" s="31"/>
      <c r="U31" s="15"/>
      <c r="V31" s="15"/>
      <c r="W31" s="67"/>
      <c r="X31" s="110"/>
      <c r="Y31" s="180"/>
      <c r="Z31" s="348">
        <v>0</v>
      </c>
      <c r="AA31" s="349"/>
      <c r="AB31" s="349"/>
      <c r="AC31" s="349"/>
      <c r="AD31" s="349"/>
      <c r="AE31" s="487">
        <v>0.175</v>
      </c>
      <c r="AF31" s="488"/>
      <c r="AG31" s="415">
        <f t="shared" si="2"/>
        <v>0</v>
      </c>
      <c r="AH31" s="416"/>
      <c r="AI31" s="416"/>
      <c r="AJ31" s="416"/>
      <c r="AK31" s="417"/>
    </row>
    <row r="32" spans="1:37" ht="15.75" customHeight="1">
      <c r="A32" s="7"/>
      <c r="B32" s="455"/>
      <c r="C32" s="171">
        <v>6</v>
      </c>
      <c r="D32" s="63" t="s">
        <v>48</v>
      </c>
      <c r="E32" s="25"/>
      <c r="F32" s="25"/>
      <c r="G32" s="25"/>
      <c r="H32" s="25"/>
      <c r="I32" s="25"/>
      <c r="J32" s="25"/>
      <c r="K32" s="25"/>
      <c r="L32" s="111"/>
      <c r="M32" s="111" t="s">
        <v>129</v>
      </c>
      <c r="N32" s="63"/>
      <c r="O32" s="63"/>
      <c r="P32" s="25"/>
      <c r="Q32" s="25"/>
      <c r="R32" s="25"/>
      <c r="S32" s="25"/>
      <c r="T32" s="25"/>
      <c r="U32" s="20"/>
      <c r="V32" s="20"/>
      <c r="W32" s="25"/>
      <c r="X32" s="25"/>
      <c r="Y32" s="181"/>
      <c r="Z32" s="348">
        <v>0</v>
      </c>
      <c r="AA32" s="349"/>
      <c r="AB32" s="349"/>
      <c r="AC32" s="349"/>
      <c r="AD32" s="349"/>
      <c r="AE32" s="481">
        <v>0.2</v>
      </c>
      <c r="AF32" s="482"/>
      <c r="AG32" s="415">
        <f t="shared" si="2"/>
        <v>0</v>
      </c>
      <c r="AH32" s="416"/>
      <c r="AI32" s="416"/>
      <c r="AJ32" s="416"/>
      <c r="AK32" s="417"/>
    </row>
    <row r="33" spans="1:37" ht="15.75" customHeight="1">
      <c r="A33" s="7"/>
      <c r="B33" s="455"/>
      <c r="C33" s="171">
        <v>7</v>
      </c>
      <c r="D33" s="172" t="s">
        <v>119</v>
      </c>
      <c r="E33" s="20"/>
      <c r="F33" s="20"/>
      <c r="G33" s="20"/>
      <c r="H33" s="20"/>
      <c r="I33" s="20"/>
      <c r="J33" s="20"/>
      <c r="K33" s="20"/>
      <c r="L33" s="77"/>
      <c r="M33" s="77" t="s">
        <v>126</v>
      </c>
      <c r="N33" s="82"/>
      <c r="O33" s="63"/>
      <c r="P33" s="20"/>
      <c r="Q33" s="20"/>
      <c r="R33" s="20"/>
      <c r="S33" s="20"/>
      <c r="T33" s="20"/>
      <c r="U33" s="20"/>
      <c r="V33" s="22"/>
      <c r="W33" s="20"/>
      <c r="X33" s="20"/>
      <c r="Y33" s="21"/>
      <c r="Z33" s="348">
        <v>0</v>
      </c>
      <c r="AA33" s="349"/>
      <c r="AB33" s="349"/>
      <c r="AC33" s="349"/>
      <c r="AD33" s="349"/>
      <c r="AE33" s="481">
        <v>0.15</v>
      </c>
      <c r="AF33" s="482"/>
      <c r="AG33" s="415">
        <f t="shared" si="2"/>
        <v>0</v>
      </c>
      <c r="AH33" s="416"/>
      <c r="AI33" s="416"/>
      <c r="AJ33" s="416"/>
      <c r="AK33" s="417"/>
    </row>
    <row r="34" spans="1:37" ht="15.75" customHeight="1">
      <c r="A34" s="7"/>
      <c r="B34" s="455"/>
      <c r="C34" s="171">
        <v>8</v>
      </c>
      <c r="D34" s="65" t="s">
        <v>84</v>
      </c>
      <c r="E34" s="7"/>
      <c r="F34" s="7"/>
      <c r="G34" s="7"/>
      <c r="H34" s="7"/>
      <c r="I34" s="7"/>
      <c r="J34" s="7"/>
      <c r="K34" s="7"/>
      <c r="L34" s="75"/>
      <c r="M34" s="75" t="s">
        <v>49</v>
      </c>
      <c r="N34" s="64"/>
      <c r="O34" s="63"/>
      <c r="P34" s="7"/>
      <c r="Q34" s="7"/>
      <c r="R34" s="7"/>
      <c r="S34" s="7"/>
      <c r="T34" s="7"/>
      <c r="U34" s="7"/>
      <c r="V34" s="16"/>
      <c r="W34" s="7"/>
      <c r="X34" s="7"/>
      <c r="Y34" s="8"/>
      <c r="Z34" s="348">
        <v>0</v>
      </c>
      <c r="AA34" s="349"/>
      <c r="AB34" s="349"/>
      <c r="AC34" s="349"/>
      <c r="AD34" s="349"/>
      <c r="AE34" s="487">
        <v>0.175</v>
      </c>
      <c r="AF34" s="488"/>
      <c r="AG34" s="415">
        <f t="shared" si="2"/>
        <v>0</v>
      </c>
      <c r="AH34" s="416"/>
      <c r="AI34" s="416"/>
      <c r="AJ34" s="416"/>
      <c r="AK34" s="417"/>
    </row>
    <row r="35" spans="1:37" ht="15.75" customHeight="1">
      <c r="A35" s="7"/>
      <c r="B35" s="455"/>
      <c r="C35" s="171">
        <v>9</v>
      </c>
      <c r="D35" s="65" t="s">
        <v>84</v>
      </c>
      <c r="E35" s="20"/>
      <c r="F35" s="20"/>
      <c r="G35" s="20"/>
      <c r="H35" s="20"/>
      <c r="I35" s="20"/>
      <c r="J35" s="20"/>
      <c r="K35" s="20"/>
      <c r="L35" s="77"/>
      <c r="M35" s="77" t="s">
        <v>129</v>
      </c>
      <c r="N35" s="65"/>
      <c r="O35" s="63"/>
      <c r="P35" s="20"/>
      <c r="Q35" s="20"/>
      <c r="R35" s="20"/>
      <c r="S35" s="20"/>
      <c r="T35" s="20"/>
      <c r="U35" s="20"/>
      <c r="V35" s="22"/>
      <c r="W35" s="20"/>
      <c r="X35" s="20"/>
      <c r="Y35" s="21"/>
      <c r="Z35" s="348">
        <v>0</v>
      </c>
      <c r="AA35" s="349"/>
      <c r="AB35" s="349"/>
      <c r="AC35" s="349"/>
      <c r="AD35" s="349"/>
      <c r="AE35" s="481">
        <v>0.2</v>
      </c>
      <c r="AF35" s="482"/>
      <c r="AG35" s="415">
        <f t="shared" si="2"/>
        <v>0</v>
      </c>
      <c r="AH35" s="416"/>
      <c r="AI35" s="416"/>
      <c r="AJ35" s="416"/>
      <c r="AK35" s="417"/>
    </row>
    <row r="36" spans="1:37" ht="15.75" customHeight="1" thickBot="1">
      <c r="A36" s="7"/>
      <c r="B36" s="455"/>
      <c r="C36" s="171">
        <v>10</v>
      </c>
      <c r="D36" s="65" t="s">
        <v>118</v>
      </c>
      <c r="E36" s="24"/>
      <c r="F36" s="24"/>
      <c r="G36" s="24"/>
      <c r="H36" s="24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21"/>
      <c r="Z36" s="348">
        <v>0</v>
      </c>
      <c r="AA36" s="349"/>
      <c r="AB36" s="349"/>
      <c r="AC36" s="349"/>
      <c r="AD36" s="349"/>
      <c r="AE36" s="95"/>
      <c r="AF36" s="160"/>
      <c r="AG36" s="435">
        <v>0</v>
      </c>
      <c r="AH36" s="349"/>
      <c r="AI36" s="349"/>
      <c r="AJ36" s="349"/>
      <c r="AK36" s="345"/>
    </row>
    <row r="37" spans="1:37" ht="15.75" customHeight="1" thickBot="1">
      <c r="A37" s="7"/>
      <c r="B37" s="455"/>
      <c r="C37" s="171">
        <v>11</v>
      </c>
      <c r="D37" s="65" t="s">
        <v>130</v>
      </c>
      <c r="E37" s="24"/>
      <c r="F37" s="24"/>
      <c r="G37" s="24"/>
      <c r="H37" s="24"/>
      <c r="I37" s="261"/>
      <c r="J37" s="261"/>
      <c r="K37" s="65"/>
      <c r="L37" s="20"/>
      <c r="M37" s="20"/>
      <c r="N37" s="20"/>
      <c r="O37" s="65"/>
      <c r="P37" s="161" t="s">
        <v>131</v>
      </c>
      <c r="Q37" s="376"/>
      <c r="R37" s="355"/>
      <c r="S37" s="355"/>
      <c r="T37" s="355"/>
      <c r="U37" s="353"/>
      <c r="V37" s="80"/>
      <c r="W37" s="20"/>
      <c r="X37" s="535"/>
      <c r="Y37" s="536"/>
      <c r="Z37" s="348">
        <v>0</v>
      </c>
      <c r="AA37" s="349"/>
      <c r="AB37" s="349"/>
      <c r="AC37" s="349"/>
      <c r="AD37" s="349"/>
      <c r="AE37" s="95"/>
      <c r="AF37" s="160"/>
      <c r="AG37" s="78"/>
      <c r="AH37" s="78"/>
      <c r="AI37" s="78"/>
      <c r="AJ37" s="329"/>
      <c r="AK37" s="79"/>
    </row>
    <row r="38" spans="1:37" ht="15.75" customHeight="1">
      <c r="A38" s="7"/>
      <c r="B38" s="455"/>
      <c r="C38" s="171">
        <v>12</v>
      </c>
      <c r="D38" s="65" t="s">
        <v>120</v>
      </c>
      <c r="E38" s="20"/>
      <c r="F38" s="20"/>
      <c r="G38" s="20"/>
      <c r="H38" s="20"/>
      <c r="I38" s="20"/>
      <c r="J38" s="20"/>
      <c r="K38" s="20"/>
      <c r="L38" s="20"/>
      <c r="M38" s="20"/>
      <c r="N38" s="65"/>
      <c r="O38" s="20"/>
      <c r="P38" s="20"/>
      <c r="Q38" s="20"/>
      <c r="R38" s="20"/>
      <c r="S38" s="20"/>
      <c r="T38" s="20"/>
      <c r="U38" s="20"/>
      <c r="V38" s="22"/>
      <c r="W38" s="20"/>
      <c r="X38" s="20"/>
      <c r="Y38" s="20"/>
      <c r="Z38" s="330"/>
      <c r="AA38" s="189"/>
      <c r="AB38" s="78"/>
      <c r="AC38" s="78"/>
      <c r="AD38" s="79"/>
      <c r="AE38" s="95"/>
      <c r="AF38" s="160"/>
      <c r="AG38" s="498">
        <v>0</v>
      </c>
      <c r="AH38" s="499"/>
      <c r="AI38" s="499"/>
      <c r="AJ38" s="499"/>
      <c r="AK38" s="500"/>
    </row>
    <row r="39" spans="1:37" ht="15.75" customHeight="1">
      <c r="A39" s="7"/>
      <c r="B39" s="455"/>
      <c r="C39" s="171">
        <v>13</v>
      </c>
      <c r="D39" s="20" t="s">
        <v>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348">
        <v>0</v>
      </c>
      <c r="AA39" s="349"/>
      <c r="AB39" s="349"/>
      <c r="AC39" s="349"/>
      <c r="AD39" s="349"/>
      <c r="AE39" s="330"/>
      <c r="AF39" s="79"/>
      <c r="AG39" s="78"/>
      <c r="AH39" s="78"/>
      <c r="AI39" s="78"/>
      <c r="AJ39" s="329"/>
      <c r="AK39" s="79"/>
    </row>
    <row r="40" spans="1:37" ht="15.75" customHeight="1">
      <c r="A40" s="7"/>
      <c r="B40" s="455"/>
      <c r="C40" s="171">
        <v>14</v>
      </c>
      <c r="D40" s="7" t="s">
        <v>5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348">
        <v>0</v>
      </c>
      <c r="AA40" s="349"/>
      <c r="AB40" s="349"/>
      <c r="AC40" s="349"/>
      <c r="AD40" s="349"/>
      <c r="AE40" s="330"/>
      <c r="AF40" s="79"/>
      <c r="AG40" s="78"/>
      <c r="AH40" s="78"/>
      <c r="AI40" s="78"/>
      <c r="AJ40" s="329"/>
      <c r="AK40" s="79"/>
    </row>
    <row r="41" spans="1:37" ht="15.75" customHeight="1">
      <c r="A41" s="7"/>
      <c r="B41" s="455"/>
      <c r="C41" s="171">
        <v>15</v>
      </c>
      <c r="D41" s="20" t="s">
        <v>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9"/>
      <c r="V41" s="58"/>
      <c r="W41" s="58"/>
      <c r="X41" s="58"/>
      <c r="Y41" s="184"/>
      <c r="Z41" s="348">
        <v>0</v>
      </c>
      <c r="AA41" s="349"/>
      <c r="AB41" s="349"/>
      <c r="AC41" s="349"/>
      <c r="AD41" s="349"/>
      <c r="AE41" s="330"/>
      <c r="AF41" s="79"/>
      <c r="AG41" s="78"/>
      <c r="AH41" s="78"/>
      <c r="AI41" s="78"/>
      <c r="AJ41" s="329"/>
      <c r="AK41" s="79"/>
    </row>
    <row r="42" spans="1:37" ht="15.75" customHeight="1" thickBot="1">
      <c r="A42" s="7"/>
      <c r="B42" s="455"/>
      <c r="C42" s="171">
        <v>16</v>
      </c>
      <c r="D42" s="55" t="s">
        <v>6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54"/>
      <c r="S42" s="54"/>
      <c r="T42" s="54"/>
      <c r="U42" s="185"/>
      <c r="V42" s="54"/>
      <c r="W42" s="54"/>
      <c r="X42" s="54"/>
      <c r="Y42" s="186"/>
      <c r="Z42" s="348">
        <v>0</v>
      </c>
      <c r="AA42" s="349"/>
      <c r="AB42" s="349"/>
      <c r="AC42" s="349"/>
      <c r="AD42" s="349"/>
      <c r="AE42" s="330"/>
      <c r="AF42" s="79"/>
      <c r="AG42" s="78"/>
      <c r="AH42" s="78"/>
      <c r="AI42" s="78"/>
      <c r="AJ42" s="329"/>
      <c r="AK42" s="79"/>
    </row>
    <row r="43" spans="1:37" ht="15.75" customHeight="1" thickBot="1">
      <c r="A43" s="7"/>
      <c r="B43" s="455"/>
      <c r="C43" s="171">
        <v>17</v>
      </c>
      <c r="D43" s="169" t="s">
        <v>105</v>
      </c>
      <c r="E43" s="25"/>
      <c r="F43" s="25"/>
      <c r="G43" s="25"/>
      <c r="H43" s="25"/>
      <c r="I43" s="25"/>
      <c r="J43" s="25"/>
      <c r="K43" s="25"/>
      <c r="L43" s="25"/>
      <c r="M43" s="25"/>
      <c r="N43" s="63"/>
      <c r="O43" s="25"/>
      <c r="P43" s="63"/>
      <c r="Q43" s="106" t="s">
        <v>31</v>
      </c>
      <c r="R43" s="376"/>
      <c r="S43" s="355"/>
      <c r="T43" s="355"/>
      <c r="U43" s="353"/>
      <c r="V43" s="425"/>
      <c r="W43" s="411"/>
      <c r="X43" s="411"/>
      <c r="Y43" s="412"/>
      <c r="Z43" s="330"/>
      <c r="AA43" s="78"/>
      <c r="AB43" s="78"/>
      <c r="AC43" s="78"/>
      <c r="AD43" s="79"/>
      <c r="AE43" s="330"/>
      <c r="AF43" s="79"/>
      <c r="AG43" s="78"/>
      <c r="AH43" s="78"/>
      <c r="AI43" s="78"/>
      <c r="AJ43" s="329"/>
      <c r="AK43" s="79"/>
    </row>
    <row r="44" spans="1:37" ht="15.75" customHeight="1" thickBot="1">
      <c r="A44" s="15"/>
      <c r="B44" s="455"/>
      <c r="C44" s="171">
        <v>18</v>
      </c>
      <c r="D44" s="153" t="s">
        <v>98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87" t="s">
        <v>97</v>
      </c>
      <c r="R44" s="376"/>
      <c r="S44" s="355"/>
      <c r="T44" s="355"/>
      <c r="U44" s="353"/>
      <c r="V44" s="23"/>
      <c r="W44" s="24"/>
      <c r="X44" s="24"/>
      <c r="Y44" s="134" t="s">
        <v>17</v>
      </c>
      <c r="Z44" s="348">
        <v>0</v>
      </c>
      <c r="AA44" s="349"/>
      <c r="AB44" s="349"/>
      <c r="AC44" s="349"/>
      <c r="AD44" s="349"/>
      <c r="AE44" s="330"/>
      <c r="AF44" s="79"/>
      <c r="AG44" s="78"/>
      <c r="AH44" s="78"/>
      <c r="AI44" s="78"/>
      <c r="AJ44" s="329"/>
      <c r="AK44" s="79"/>
    </row>
    <row r="45" spans="1:37" ht="15.75" customHeight="1">
      <c r="A45" s="15"/>
      <c r="B45" s="455"/>
      <c r="C45" s="171">
        <v>19</v>
      </c>
      <c r="D45" s="173" t="s">
        <v>152</v>
      </c>
      <c r="E45" s="24"/>
      <c r="F45" s="24"/>
      <c r="G45" s="24"/>
      <c r="H45" s="24"/>
      <c r="I45" s="24"/>
      <c r="J45" s="24"/>
      <c r="K45" s="24"/>
      <c r="L45" s="24"/>
      <c r="M45" s="31"/>
      <c r="N45" s="31"/>
      <c r="O45" s="31"/>
      <c r="P45" s="31"/>
      <c r="Q45" s="31"/>
      <c r="R45" s="31"/>
      <c r="S45" s="31"/>
      <c r="T45" s="31"/>
      <c r="U45" s="99"/>
      <c r="V45" s="24"/>
      <c r="W45" s="24"/>
      <c r="X45" s="24"/>
      <c r="Y45" s="24"/>
      <c r="Z45" s="331"/>
      <c r="AA45" s="190"/>
      <c r="AB45" s="190"/>
      <c r="AC45" s="190"/>
      <c r="AD45" s="191"/>
      <c r="AE45" s="192"/>
      <c r="AF45" s="332"/>
      <c r="AG45" s="415">
        <f>SUM(AG27:AG36)-AG38</f>
        <v>0</v>
      </c>
      <c r="AH45" s="416"/>
      <c r="AI45" s="416"/>
      <c r="AJ45" s="416"/>
      <c r="AK45" s="417"/>
    </row>
    <row r="46" spans="1:37" ht="15.75" customHeight="1">
      <c r="A46" s="15"/>
      <c r="B46" s="455"/>
      <c r="C46" s="266">
        <v>20</v>
      </c>
      <c r="D46" s="63" t="s">
        <v>121</v>
      </c>
      <c r="E46" s="15"/>
      <c r="F46" s="15"/>
      <c r="G46" s="15"/>
      <c r="H46" s="15"/>
      <c r="I46" s="15"/>
      <c r="J46" s="15"/>
      <c r="K46" s="15"/>
      <c r="L46" s="31"/>
      <c r="M46" s="31"/>
      <c r="N46" s="31"/>
      <c r="O46" s="31"/>
      <c r="P46" s="31"/>
      <c r="Q46" s="31"/>
      <c r="R46" s="31"/>
      <c r="S46" s="15"/>
      <c r="T46" s="15"/>
      <c r="U46" s="68"/>
      <c r="V46" s="15"/>
      <c r="W46" s="15"/>
      <c r="X46" s="15"/>
      <c r="Y46" s="134"/>
      <c r="Z46" s="331"/>
      <c r="AA46" s="190"/>
      <c r="AB46" s="190"/>
      <c r="AC46" s="190"/>
      <c r="AD46" s="191"/>
      <c r="AE46" s="192"/>
      <c r="AF46" s="332"/>
      <c r="AG46" s="415">
        <v>0</v>
      </c>
      <c r="AH46" s="416"/>
      <c r="AI46" s="416"/>
      <c r="AJ46" s="416"/>
      <c r="AK46" s="417"/>
    </row>
    <row r="47" spans="1:37" ht="15.75" customHeight="1" thickBot="1">
      <c r="A47" s="71"/>
      <c r="B47" s="456"/>
      <c r="C47" s="265">
        <v>21</v>
      </c>
      <c r="D47" s="174" t="s">
        <v>135</v>
      </c>
      <c r="E47" s="175"/>
      <c r="F47" s="175"/>
      <c r="G47" s="175"/>
      <c r="H47" s="175"/>
      <c r="I47" s="175"/>
      <c r="J47" s="175"/>
      <c r="K47" s="175"/>
      <c r="L47" s="175"/>
      <c r="M47" s="176"/>
      <c r="N47" s="175"/>
      <c r="O47" s="175"/>
      <c r="P47" s="175"/>
      <c r="Q47" s="175"/>
      <c r="R47" s="177"/>
      <c r="S47" s="175"/>
      <c r="T47" s="175"/>
      <c r="U47" s="177"/>
      <c r="V47" s="175"/>
      <c r="W47" s="175"/>
      <c r="X47" s="175"/>
      <c r="Y47" s="175"/>
      <c r="Z47" s="333"/>
      <c r="AA47" s="19"/>
      <c r="AB47" s="19"/>
      <c r="AC47" s="19"/>
      <c r="AD47" s="19"/>
      <c r="AE47" s="188"/>
      <c r="AF47" s="334"/>
      <c r="AG47" s="421">
        <f>AG45+AG46</f>
        <v>0</v>
      </c>
      <c r="AH47" s="422"/>
      <c r="AI47" s="422"/>
      <c r="AJ47" s="422"/>
      <c r="AK47" s="423"/>
    </row>
    <row r="48" spans="2:37" ht="3.75" customHeight="1" thickBot="1">
      <c r="B48" s="52"/>
      <c r="C48" s="42"/>
      <c r="D48" s="7"/>
      <c r="E48" s="7"/>
      <c r="F48" s="7"/>
      <c r="G48" s="7"/>
      <c r="H48" s="7"/>
      <c r="I48" s="7"/>
      <c r="J48" s="7"/>
      <c r="K48" s="7"/>
      <c r="L48" s="7"/>
      <c r="M48" s="50"/>
      <c r="N48" s="15"/>
      <c r="O48" s="15"/>
      <c r="P48" s="15"/>
      <c r="Q48" s="15"/>
      <c r="R48" s="36"/>
      <c r="S48" s="7"/>
      <c r="T48" s="7"/>
      <c r="U48" s="36"/>
      <c r="V48" s="7"/>
      <c r="W48" s="7"/>
      <c r="X48" s="7"/>
      <c r="Y48" s="7"/>
      <c r="Z48" s="51"/>
      <c r="AA48" s="7"/>
      <c r="AB48" s="7"/>
      <c r="AC48" s="7"/>
      <c r="AD48" s="7"/>
      <c r="AE48" s="7"/>
      <c r="AF48" s="7"/>
      <c r="AG48" s="53"/>
      <c r="AH48" s="10"/>
      <c r="AI48" s="10"/>
      <c r="AJ48" s="10"/>
      <c r="AK48" s="10"/>
    </row>
    <row r="49" spans="2:37" ht="15.75" customHeight="1" thickBot="1">
      <c r="B49" s="454" t="s">
        <v>22</v>
      </c>
      <c r="C49" s="470" t="s">
        <v>8</v>
      </c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2"/>
      <c r="Z49" s="424" t="s">
        <v>17</v>
      </c>
      <c r="AA49" s="355"/>
      <c r="AB49" s="355"/>
      <c r="AC49" s="355"/>
      <c r="AD49" s="353"/>
      <c r="AE49" s="424" t="s">
        <v>2</v>
      </c>
      <c r="AF49" s="479"/>
      <c r="AG49" s="424" t="s">
        <v>80</v>
      </c>
      <c r="AH49" s="355"/>
      <c r="AI49" s="355"/>
      <c r="AJ49" s="355"/>
      <c r="AK49" s="353"/>
    </row>
    <row r="50" spans="2:37" ht="15.75" customHeight="1">
      <c r="B50" s="455"/>
      <c r="C50" s="158">
        <v>22</v>
      </c>
      <c r="D50" s="182" t="s">
        <v>85</v>
      </c>
      <c r="E50" s="25"/>
      <c r="F50" s="25"/>
      <c r="G50" s="25"/>
      <c r="H50" s="25"/>
      <c r="I50" s="25"/>
      <c r="J50" s="111"/>
      <c r="K50" s="111" t="s">
        <v>51</v>
      </c>
      <c r="L50" s="25"/>
      <c r="M50" s="25"/>
      <c r="N50" s="111" t="s">
        <v>136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348">
        <v>0</v>
      </c>
      <c r="AA50" s="349"/>
      <c r="AB50" s="349"/>
      <c r="AC50" s="349"/>
      <c r="AD50" s="349"/>
      <c r="AE50" s="533">
        <v>0.15</v>
      </c>
      <c r="AF50" s="534"/>
      <c r="AG50" s="415">
        <f>Z50*AE50</f>
        <v>0</v>
      </c>
      <c r="AH50" s="416"/>
      <c r="AI50" s="416"/>
      <c r="AJ50" s="416"/>
      <c r="AK50" s="417"/>
    </row>
    <row r="51" spans="2:37" ht="15.75" customHeight="1">
      <c r="B51" s="455"/>
      <c r="C51" s="158">
        <v>23</v>
      </c>
      <c r="D51" s="140" t="s">
        <v>85</v>
      </c>
      <c r="E51" s="20"/>
      <c r="F51" s="20"/>
      <c r="G51" s="20"/>
      <c r="H51" s="20"/>
      <c r="I51" s="20"/>
      <c r="J51" s="77"/>
      <c r="K51" s="77" t="s">
        <v>29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348">
        <v>0</v>
      </c>
      <c r="AA51" s="349"/>
      <c r="AB51" s="349"/>
      <c r="AC51" s="349"/>
      <c r="AD51" s="349"/>
      <c r="AE51" s="481" t="s">
        <v>72</v>
      </c>
      <c r="AF51" s="482"/>
      <c r="AG51" s="415">
        <f>Z51*AE51</f>
        <v>0</v>
      </c>
      <c r="AH51" s="416"/>
      <c r="AI51" s="416"/>
      <c r="AJ51" s="416"/>
      <c r="AK51" s="417"/>
    </row>
    <row r="52" spans="1:37" ht="15.75" customHeight="1">
      <c r="A52" s="71"/>
      <c r="B52" s="455"/>
      <c r="C52" s="158">
        <v>24</v>
      </c>
      <c r="D52" s="140" t="s">
        <v>85</v>
      </c>
      <c r="E52" s="24"/>
      <c r="F52" s="24"/>
      <c r="G52" s="24"/>
      <c r="H52" s="24"/>
      <c r="I52" s="24"/>
      <c r="J52" s="77"/>
      <c r="K52" s="77" t="s">
        <v>50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348">
        <v>0</v>
      </c>
      <c r="AA52" s="349"/>
      <c r="AB52" s="349"/>
      <c r="AC52" s="349"/>
      <c r="AD52" s="349"/>
      <c r="AE52" s="483" t="s">
        <v>71</v>
      </c>
      <c r="AF52" s="484"/>
      <c r="AG52" s="415">
        <f>Z52*AE52</f>
        <v>0</v>
      </c>
      <c r="AH52" s="416"/>
      <c r="AI52" s="416"/>
      <c r="AJ52" s="416"/>
      <c r="AK52" s="417"/>
    </row>
    <row r="53" spans="2:37" ht="15.75" customHeight="1">
      <c r="B53" s="455"/>
      <c r="C53" s="158">
        <v>25</v>
      </c>
      <c r="D53" s="140" t="s">
        <v>85</v>
      </c>
      <c r="E53" s="24"/>
      <c r="F53" s="24"/>
      <c r="G53" s="24"/>
      <c r="H53" s="24"/>
      <c r="I53" s="24"/>
      <c r="J53" s="77"/>
      <c r="K53" s="77" t="s">
        <v>86</v>
      </c>
      <c r="L53" s="24"/>
      <c r="M53" s="7"/>
      <c r="N53" s="24" t="s">
        <v>30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348">
        <v>0</v>
      </c>
      <c r="AA53" s="349"/>
      <c r="AB53" s="349"/>
      <c r="AC53" s="349"/>
      <c r="AD53" s="349"/>
      <c r="AE53" s="491">
        <v>0.24</v>
      </c>
      <c r="AF53" s="492"/>
      <c r="AG53" s="415">
        <f>Z53*AE53</f>
        <v>0</v>
      </c>
      <c r="AH53" s="416"/>
      <c r="AI53" s="416"/>
      <c r="AJ53" s="416"/>
      <c r="AK53" s="417"/>
    </row>
    <row r="54" spans="1:37" ht="15.75" customHeight="1">
      <c r="A54" s="71"/>
      <c r="B54" s="455"/>
      <c r="C54" s="158">
        <v>26</v>
      </c>
      <c r="D54" s="133" t="s">
        <v>9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59"/>
      <c r="W54" s="24"/>
      <c r="X54" s="24"/>
      <c r="Y54" s="24"/>
      <c r="Z54" s="348">
        <v>0</v>
      </c>
      <c r="AA54" s="349"/>
      <c r="AB54" s="349"/>
      <c r="AC54" s="349"/>
      <c r="AD54" s="349"/>
      <c r="AE54" s="491">
        <v>0.15</v>
      </c>
      <c r="AF54" s="492"/>
      <c r="AG54" s="415">
        <f>Z54*AE54</f>
        <v>0</v>
      </c>
      <c r="AH54" s="416"/>
      <c r="AI54" s="416"/>
      <c r="AJ54" s="416"/>
      <c r="AK54" s="417"/>
    </row>
    <row r="55" spans="1:37" ht="15.75" customHeight="1" thickBot="1">
      <c r="A55" s="71"/>
      <c r="B55" s="455"/>
      <c r="C55" s="158">
        <v>27</v>
      </c>
      <c r="D55" s="167" t="s">
        <v>118</v>
      </c>
      <c r="E55" s="24"/>
      <c r="F55" s="24"/>
      <c r="G55" s="24"/>
      <c r="H55" s="24"/>
      <c r="I55" s="445"/>
      <c r="J55" s="445"/>
      <c r="K55" s="445"/>
      <c r="L55" s="445"/>
      <c r="M55" s="445"/>
      <c r="N55" s="445"/>
      <c r="O55" s="445"/>
      <c r="P55" s="445"/>
      <c r="Q55" s="446"/>
      <c r="R55" s="446"/>
      <c r="S55" s="446"/>
      <c r="T55" s="446"/>
      <c r="U55" s="446"/>
      <c r="V55" s="445"/>
      <c r="W55" s="445"/>
      <c r="X55" s="445"/>
      <c r="Y55" s="24"/>
      <c r="Z55" s="348">
        <v>0</v>
      </c>
      <c r="AA55" s="349"/>
      <c r="AB55" s="349"/>
      <c r="AC55" s="349"/>
      <c r="AD55" s="349"/>
      <c r="AE55" s="95"/>
      <c r="AF55" s="160"/>
      <c r="AG55" s="348">
        <v>0</v>
      </c>
      <c r="AH55" s="349"/>
      <c r="AI55" s="349"/>
      <c r="AJ55" s="349"/>
      <c r="AK55" s="345"/>
    </row>
    <row r="56" spans="1:37" ht="15.75" customHeight="1" thickBot="1">
      <c r="A56" s="71"/>
      <c r="B56" s="455"/>
      <c r="C56" s="158">
        <v>28</v>
      </c>
      <c r="D56" s="167" t="s">
        <v>130</v>
      </c>
      <c r="E56" s="24"/>
      <c r="F56" s="24"/>
      <c r="G56" s="24"/>
      <c r="H56" s="24"/>
      <c r="I56" s="327"/>
      <c r="J56" s="327"/>
      <c r="K56" s="63"/>
      <c r="L56" s="25"/>
      <c r="M56" s="25"/>
      <c r="N56" s="25"/>
      <c r="O56" s="63"/>
      <c r="P56" s="275" t="s">
        <v>133</v>
      </c>
      <c r="Q56" s="376"/>
      <c r="R56" s="355"/>
      <c r="S56" s="355"/>
      <c r="T56" s="355"/>
      <c r="U56" s="353"/>
      <c r="V56" s="328"/>
      <c r="W56" s="25"/>
      <c r="X56" s="535"/>
      <c r="Y56" s="536"/>
      <c r="Z56" s="348">
        <v>0</v>
      </c>
      <c r="AA56" s="349"/>
      <c r="AB56" s="349"/>
      <c r="AC56" s="349"/>
      <c r="AD56" s="349"/>
      <c r="AE56" s="95"/>
      <c r="AF56" s="160"/>
      <c r="AG56" s="78"/>
      <c r="AH56" s="78"/>
      <c r="AI56" s="78"/>
      <c r="AJ56" s="329"/>
      <c r="AK56" s="79"/>
    </row>
    <row r="57" spans="1:37" ht="15.75" customHeight="1" thickBot="1">
      <c r="A57" s="71"/>
      <c r="B57" s="455"/>
      <c r="C57" s="158">
        <v>29</v>
      </c>
      <c r="D57" s="62" t="s">
        <v>115</v>
      </c>
      <c r="E57" s="24"/>
      <c r="F57" s="24"/>
      <c r="G57" s="24"/>
      <c r="H57" s="24"/>
      <c r="I57" s="24"/>
      <c r="J57" s="24"/>
      <c r="K57" s="31"/>
      <c r="L57" s="31"/>
      <c r="M57" s="31"/>
      <c r="N57" s="31"/>
      <c r="O57" s="31"/>
      <c r="P57" s="31"/>
      <c r="Q57" s="15"/>
      <c r="R57" s="15"/>
      <c r="S57" s="15"/>
      <c r="T57" s="15"/>
      <c r="U57" s="15"/>
      <c r="V57" s="31"/>
      <c r="W57" s="31"/>
      <c r="X57" s="31"/>
      <c r="Y57" s="24"/>
      <c r="Z57" s="330"/>
      <c r="AA57" s="78"/>
      <c r="AB57" s="78"/>
      <c r="AC57" s="78"/>
      <c r="AD57" s="86"/>
      <c r="AE57" s="95"/>
      <c r="AF57" s="160"/>
      <c r="AG57" s="418">
        <f>SUM(AG50:AK55)</f>
        <v>0</v>
      </c>
      <c r="AH57" s="419"/>
      <c r="AI57" s="419"/>
      <c r="AJ57" s="419"/>
      <c r="AK57" s="420"/>
    </row>
    <row r="58" spans="2:37" ht="15.75" customHeight="1" thickBot="1">
      <c r="B58" s="455"/>
      <c r="C58" s="158">
        <v>30</v>
      </c>
      <c r="D58" s="168" t="s">
        <v>37</v>
      </c>
      <c r="E58" s="20"/>
      <c r="F58" s="20"/>
      <c r="G58" s="20"/>
      <c r="H58" s="20"/>
      <c r="I58" s="20"/>
      <c r="J58" s="77"/>
      <c r="K58" s="65" t="s">
        <v>35</v>
      </c>
      <c r="L58" s="20"/>
      <c r="M58" s="20"/>
      <c r="N58" s="20"/>
      <c r="O58" s="65"/>
      <c r="P58" s="161" t="s">
        <v>73</v>
      </c>
      <c r="Q58" s="376"/>
      <c r="R58" s="355"/>
      <c r="S58" s="355"/>
      <c r="T58" s="355"/>
      <c r="U58" s="353"/>
      <c r="V58" s="80" t="s">
        <v>113</v>
      </c>
      <c r="W58" s="20"/>
      <c r="X58" s="439">
        <v>220</v>
      </c>
      <c r="Y58" s="440"/>
      <c r="Z58" s="330"/>
      <c r="AA58" s="78"/>
      <c r="AB58" s="78"/>
      <c r="AC58" s="78"/>
      <c r="AD58" s="86"/>
      <c r="AE58" s="95"/>
      <c r="AF58" s="160"/>
      <c r="AG58" s="415">
        <f>Q58*X58</f>
        <v>0</v>
      </c>
      <c r="AH58" s="416"/>
      <c r="AI58" s="416"/>
      <c r="AJ58" s="416"/>
      <c r="AK58" s="417"/>
    </row>
    <row r="59" spans="2:37" ht="15.75" customHeight="1" thickBot="1">
      <c r="B59" s="455"/>
      <c r="C59" s="158">
        <v>31</v>
      </c>
      <c r="D59" s="133"/>
      <c r="E59" s="20"/>
      <c r="F59" s="20"/>
      <c r="G59" s="20"/>
      <c r="H59" s="20"/>
      <c r="I59" s="20"/>
      <c r="J59" s="77"/>
      <c r="K59" s="65" t="s">
        <v>33</v>
      </c>
      <c r="L59" s="65"/>
      <c r="M59" s="20"/>
      <c r="N59" s="20"/>
      <c r="O59" s="65" t="s">
        <v>32</v>
      </c>
      <c r="P59" s="20"/>
      <c r="Q59" s="376"/>
      <c r="R59" s="355"/>
      <c r="S59" s="355"/>
      <c r="T59" s="355"/>
      <c r="U59" s="353"/>
      <c r="V59" s="80" t="s">
        <v>113</v>
      </c>
      <c r="W59" s="20"/>
      <c r="X59" s="439">
        <v>25</v>
      </c>
      <c r="Y59" s="440"/>
      <c r="Z59" s="330"/>
      <c r="AA59" s="78"/>
      <c r="AB59" s="78"/>
      <c r="AC59" s="78"/>
      <c r="AD59" s="86"/>
      <c r="AE59" s="95"/>
      <c r="AF59" s="160"/>
      <c r="AG59" s="415">
        <f>Q59*X59</f>
        <v>0</v>
      </c>
      <c r="AH59" s="416"/>
      <c r="AI59" s="416"/>
      <c r="AJ59" s="416"/>
      <c r="AK59" s="417"/>
    </row>
    <row r="60" spans="2:37" ht="15.75" customHeight="1" thickBot="1">
      <c r="B60" s="455"/>
      <c r="C60" s="158">
        <v>32</v>
      </c>
      <c r="D60" s="133"/>
      <c r="E60" s="20"/>
      <c r="F60" s="20"/>
      <c r="G60" s="20"/>
      <c r="H60" s="20"/>
      <c r="I60" s="20"/>
      <c r="J60" s="77"/>
      <c r="K60" s="65" t="s">
        <v>34</v>
      </c>
      <c r="L60" s="65"/>
      <c r="M60" s="65"/>
      <c r="N60" s="20"/>
      <c r="O60" s="65" t="s">
        <v>32</v>
      </c>
      <c r="P60" s="20"/>
      <c r="Q60" s="376"/>
      <c r="R60" s="355"/>
      <c r="S60" s="355"/>
      <c r="T60" s="355"/>
      <c r="U60" s="353"/>
      <c r="V60" s="80" t="s">
        <v>113</v>
      </c>
      <c r="W60" s="20"/>
      <c r="X60" s="439">
        <v>6.5</v>
      </c>
      <c r="Y60" s="440"/>
      <c r="Z60" s="330"/>
      <c r="AA60" s="78"/>
      <c r="AB60" s="78"/>
      <c r="AC60" s="78"/>
      <c r="AD60" s="86"/>
      <c r="AE60" s="95"/>
      <c r="AF60" s="160"/>
      <c r="AG60" s="415">
        <f>Q60*X60</f>
        <v>0</v>
      </c>
      <c r="AH60" s="416"/>
      <c r="AI60" s="416"/>
      <c r="AJ60" s="416"/>
      <c r="AK60" s="417"/>
    </row>
    <row r="61" spans="2:37" ht="15.75" customHeight="1" thickBot="1">
      <c r="B61" s="455"/>
      <c r="C61" s="158">
        <v>33</v>
      </c>
      <c r="D61" s="168" t="s">
        <v>83</v>
      </c>
      <c r="E61" s="20"/>
      <c r="F61" s="20"/>
      <c r="G61" s="20"/>
      <c r="H61" s="20"/>
      <c r="I61" s="20"/>
      <c r="J61" s="77"/>
      <c r="K61" s="20"/>
      <c r="L61" s="20"/>
      <c r="M61" s="20"/>
      <c r="N61" s="468" t="s">
        <v>38</v>
      </c>
      <c r="O61" s="468"/>
      <c r="P61" s="469"/>
      <c r="Q61" s="376"/>
      <c r="R61" s="355"/>
      <c r="S61" s="355"/>
      <c r="T61" s="355"/>
      <c r="U61" s="353"/>
      <c r="V61" s="80" t="s">
        <v>113</v>
      </c>
      <c r="W61" s="20"/>
      <c r="X61" s="473">
        <v>4.75</v>
      </c>
      <c r="Y61" s="440"/>
      <c r="Z61" s="87"/>
      <c r="AA61" s="78"/>
      <c r="AB61" s="78"/>
      <c r="AC61" s="78"/>
      <c r="AD61" s="79"/>
      <c r="AE61" s="95"/>
      <c r="AF61" s="160"/>
      <c r="AG61" s="415">
        <f>Q61*X61</f>
        <v>0</v>
      </c>
      <c r="AH61" s="416"/>
      <c r="AI61" s="416"/>
      <c r="AJ61" s="416"/>
      <c r="AK61" s="417"/>
    </row>
    <row r="62" spans="2:37" ht="15.75" customHeight="1" thickBot="1">
      <c r="B62" s="455"/>
      <c r="C62" s="158">
        <v>34</v>
      </c>
      <c r="D62" s="167" t="s">
        <v>106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65" t="s">
        <v>32</v>
      </c>
      <c r="P62" s="20"/>
      <c r="Q62" s="376"/>
      <c r="R62" s="355"/>
      <c r="S62" s="355"/>
      <c r="T62" s="355"/>
      <c r="U62" s="353"/>
      <c r="V62" s="80" t="s">
        <v>113</v>
      </c>
      <c r="W62" s="20"/>
      <c r="X62" s="439">
        <v>3500</v>
      </c>
      <c r="Y62" s="440"/>
      <c r="Z62" s="330"/>
      <c r="AA62" s="78"/>
      <c r="AB62" s="78"/>
      <c r="AC62" s="78"/>
      <c r="AD62" s="79"/>
      <c r="AE62" s="406"/>
      <c r="AF62" s="407"/>
      <c r="AG62" s="415">
        <f>Q62*X62</f>
        <v>0</v>
      </c>
      <c r="AH62" s="416"/>
      <c r="AI62" s="416"/>
      <c r="AJ62" s="416"/>
      <c r="AK62" s="417"/>
    </row>
    <row r="63" spans="2:37" ht="15.75" customHeight="1" thickBot="1">
      <c r="B63" s="455"/>
      <c r="C63" s="158">
        <v>35</v>
      </c>
      <c r="D63" s="168" t="s">
        <v>127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65" t="s">
        <v>32</v>
      </c>
      <c r="P63" s="20"/>
      <c r="Q63" s="376"/>
      <c r="R63" s="355"/>
      <c r="S63" s="355"/>
      <c r="T63" s="355"/>
      <c r="U63" s="353"/>
      <c r="V63" s="80" t="s">
        <v>26</v>
      </c>
      <c r="W63" s="20"/>
      <c r="X63" s="20"/>
      <c r="Y63" s="20"/>
      <c r="Z63" s="330"/>
      <c r="AA63" s="78"/>
      <c r="AB63" s="78"/>
      <c r="AC63" s="78"/>
      <c r="AD63" s="79"/>
      <c r="AE63" s="162"/>
      <c r="AF63" s="163"/>
      <c r="AG63" s="164"/>
      <c r="AH63" s="78"/>
      <c r="AI63" s="78"/>
      <c r="AJ63" s="78"/>
      <c r="AK63" s="79"/>
    </row>
    <row r="64" spans="1:37" ht="15.75" customHeight="1" thickBot="1">
      <c r="A64" s="71"/>
      <c r="B64" s="455"/>
      <c r="C64" s="158">
        <v>36</v>
      </c>
      <c r="D64" s="168" t="s">
        <v>122</v>
      </c>
      <c r="E64" s="24"/>
      <c r="F64" s="24"/>
      <c r="G64" s="24"/>
      <c r="H64" s="24"/>
      <c r="I64" s="24"/>
      <c r="J64" s="24"/>
      <c r="K64" s="24"/>
      <c r="L64" s="165"/>
      <c r="M64" s="24"/>
      <c r="N64" s="24"/>
      <c r="O64" s="24"/>
      <c r="P64" s="24"/>
      <c r="Q64" s="15"/>
      <c r="R64" s="15"/>
      <c r="S64" s="15"/>
      <c r="T64" s="15"/>
      <c r="U64" s="15"/>
      <c r="V64" s="24"/>
      <c r="W64" s="24"/>
      <c r="X64" s="24"/>
      <c r="Y64" s="24"/>
      <c r="Z64" s="330"/>
      <c r="AA64" s="78"/>
      <c r="AB64" s="78"/>
      <c r="AC64" s="78"/>
      <c r="AD64" s="79"/>
      <c r="AE64" s="162"/>
      <c r="AF64" s="163"/>
      <c r="AG64" s="348">
        <v>0</v>
      </c>
      <c r="AH64" s="349"/>
      <c r="AI64" s="349"/>
      <c r="AJ64" s="349"/>
      <c r="AK64" s="345"/>
    </row>
    <row r="65" spans="1:37" ht="15.75" customHeight="1" thickBot="1">
      <c r="A65" s="71"/>
      <c r="B65" s="455"/>
      <c r="C65" s="158">
        <v>37</v>
      </c>
      <c r="D65" s="457" t="s">
        <v>108</v>
      </c>
      <c r="E65" s="458"/>
      <c r="F65" s="458"/>
      <c r="G65" s="459"/>
      <c r="H65" s="451" t="s">
        <v>109</v>
      </c>
      <c r="I65" s="452"/>
      <c r="J65" s="452"/>
      <c r="K65" s="452"/>
      <c r="L65" s="452"/>
      <c r="M65" s="452"/>
      <c r="N65" s="452"/>
      <c r="O65" s="452"/>
      <c r="P65" s="453"/>
      <c r="Q65" s="444"/>
      <c r="R65" s="355"/>
      <c r="S65" s="355"/>
      <c r="T65" s="355"/>
      <c r="U65" s="353"/>
      <c r="V65" s="23"/>
      <c r="W65" s="82"/>
      <c r="X65" s="98"/>
      <c r="Y65" s="130" t="s">
        <v>17</v>
      </c>
      <c r="Z65" s="348">
        <v>0</v>
      </c>
      <c r="AA65" s="349"/>
      <c r="AB65" s="349"/>
      <c r="AC65" s="349"/>
      <c r="AD65" s="349"/>
      <c r="AE65" s="162"/>
      <c r="AF65" s="163"/>
      <c r="AG65" s="414"/>
      <c r="AH65" s="414"/>
      <c r="AI65" s="414"/>
      <c r="AJ65" s="414"/>
      <c r="AK65" s="163"/>
    </row>
    <row r="66" spans="1:37" ht="15.75" customHeight="1" thickBot="1">
      <c r="A66" s="71"/>
      <c r="B66" s="455"/>
      <c r="C66" s="158">
        <v>38</v>
      </c>
      <c r="D66" s="460"/>
      <c r="E66" s="461"/>
      <c r="F66" s="461"/>
      <c r="G66" s="462"/>
      <c r="H66" s="465" t="s">
        <v>128</v>
      </c>
      <c r="I66" s="466"/>
      <c r="J66" s="466"/>
      <c r="K66" s="466"/>
      <c r="L66" s="466"/>
      <c r="M66" s="466"/>
      <c r="N66" s="466"/>
      <c r="O66" s="466"/>
      <c r="P66" s="467"/>
      <c r="Q66" s="444"/>
      <c r="R66" s="355"/>
      <c r="S66" s="355"/>
      <c r="T66" s="355"/>
      <c r="U66" s="353"/>
      <c r="V66" s="24"/>
      <c r="W66" s="82"/>
      <c r="X66" s="98"/>
      <c r="Y66" s="130"/>
      <c r="Z66" s="335"/>
      <c r="AA66" s="24"/>
      <c r="AB66" s="24"/>
      <c r="AC66" s="24"/>
      <c r="AD66" s="130" t="s">
        <v>107</v>
      </c>
      <c r="AE66" s="162"/>
      <c r="AF66" s="163"/>
      <c r="AG66" s="413">
        <f>IF((Q65-Q66)&gt;0,Q65-Q66,0)</f>
        <v>0</v>
      </c>
      <c r="AH66" s="349"/>
      <c r="AI66" s="349"/>
      <c r="AJ66" s="349"/>
      <c r="AK66" s="345"/>
    </row>
    <row r="67" spans="1:37" ht="15.75" customHeight="1" thickBot="1">
      <c r="A67" s="71"/>
      <c r="B67" s="455"/>
      <c r="C67" s="158">
        <v>39</v>
      </c>
      <c r="D67" s="168" t="s">
        <v>96</v>
      </c>
      <c r="E67" s="24"/>
      <c r="F67" s="24"/>
      <c r="G67" s="24"/>
      <c r="H67" s="24"/>
      <c r="I67" s="24"/>
      <c r="J67" s="165"/>
      <c r="K67" s="24"/>
      <c r="L67" s="24"/>
      <c r="M67" s="82"/>
      <c r="N67" s="24"/>
      <c r="O67" s="24"/>
      <c r="P67" s="130" t="s">
        <v>40</v>
      </c>
      <c r="Q67" s="376"/>
      <c r="R67" s="355"/>
      <c r="S67" s="355"/>
      <c r="T67" s="355"/>
      <c r="U67" s="353"/>
      <c r="V67" s="24"/>
      <c r="W67" s="82"/>
      <c r="X67" s="98"/>
      <c r="Y67" s="130" t="s">
        <v>17</v>
      </c>
      <c r="Z67" s="348">
        <v>0</v>
      </c>
      <c r="AA67" s="349"/>
      <c r="AB67" s="349"/>
      <c r="AC67" s="349"/>
      <c r="AD67" s="349"/>
      <c r="AE67" s="162"/>
      <c r="AF67" s="163"/>
      <c r="AG67" s="414"/>
      <c r="AH67" s="414"/>
      <c r="AI67" s="414"/>
      <c r="AJ67" s="414"/>
      <c r="AK67" s="163"/>
    </row>
    <row r="68" spans="2:37" ht="15.75" customHeight="1">
      <c r="B68" s="455"/>
      <c r="C68" s="158">
        <v>40</v>
      </c>
      <c r="D68" s="140" t="s">
        <v>10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5"/>
      <c r="R68" s="25"/>
      <c r="S68" s="25"/>
      <c r="T68" s="25"/>
      <c r="U68" s="25"/>
      <c r="V68" s="22"/>
      <c r="W68" s="20"/>
      <c r="X68" s="20"/>
      <c r="Y68" s="20"/>
      <c r="Z68" s="348">
        <v>0</v>
      </c>
      <c r="AA68" s="349"/>
      <c r="AB68" s="349"/>
      <c r="AC68" s="349"/>
      <c r="AD68" s="349"/>
      <c r="AE68" s="406"/>
      <c r="AF68" s="407"/>
      <c r="AG68" s="414"/>
      <c r="AH68" s="414"/>
      <c r="AI68" s="414"/>
      <c r="AJ68" s="414"/>
      <c r="AK68" s="163"/>
    </row>
    <row r="69" spans="2:37" ht="15.75" customHeight="1">
      <c r="B69" s="455"/>
      <c r="C69" s="158">
        <v>41</v>
      </c>
      <c r="D69" s="133" t="s">
        <v>11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2"/>
      <c r="Y69" s="20"/>
      <c r="Z69" s="348">
        <v>0</v>
      </c>
      <c r="AA69" s="349"/>
      <c r="AB69" s="349"/>
      <c r="AC69" s="349"/>
      <c r="AD69" s="349"/>
      <c r="AE69" s="406"/>
      <c r="AF69" s="407"/>
      <c r="AG69" s="414"/>
      <c r="AH69" s="414"/>
      <c r="AI69" s="414"/>
      <c r="AJ69" s="414"/>
      <c r="AK69" s="163"/>
    </row>
    <row r="70" spans="2:37" ht="15.75" customHeight="1">
      <c r="B70" s="455"/>
      <c r="C70" s="166">
        <v>42</v>
      </c>
      <c r="D70" s="168" t="s">
        <v>13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2"/>
      <c r="Y70" s="20"/>
      <c r="Z70" s="348">
        <v>0</v>
      </c>
      <c r="AA70" s="349"/>
      <c r="AB70" s="349"/>
      <c r="AC70" s="349"/>
      <c r="AD70" s="349"/>
      <c r="AE70" s="406"/>
      <c r="AF70" s="407"/>
      <c r="AG70" s="414"/>
      <c r="AH70" s="414"/>
      <c r="AI70" s="414"/>
      <c r="AJ70" s="414"/>
      <c r="AK70" s="163"/>
    </row>
    <row r="71" spans="2:37" ht="15.75" customHeight="1" thickBot="1">
      <c r="B71" s="455"/>
      <c r="C71" s="166">
        <v>43</v>
      </c>
      <c r="D71" s="168" t="s">
        <v>12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348">
        <v>0</v>
      </c>
      <c r="AA71" s="349"/>
      <c r="AB71" s="349"/>
      <c r="AC71" s="349"/>
      <c r="AD71" s="349"/>
      <c r="AE71" s="406"/>
      <c r="AF71" s="407"/>
      <c r="AG71" s="480"/>
      <c r="AH71" s="480"/>
      <c r="AI71" s="480"/>
      <c r="AJ71" s="480"/>
      <c r="AK71" s="194"/>
    </row>
    <row r="72" spans="2:37" ht="15.75" customHeight="1" thickBot="1">
      <c r="B72" s="456"/>
      <c r="C72" s="288">
        <v>44</v>
      </c>
      <c r="D72" s="289" t="s">
        <v>116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90"/>
      <c r="Q72" s="26"/>
      <c r="R72" s="26"/>
      <c r="S72" s="26"/>
      <c r="T72" s="26"/>
      <c r="U72" s="26"/>
      <c r="V72" s="26"/>
      <c r="W72" s="26"/>
      <c r="X72" s="26"/>
      <c r="Y72" s="26"/>
      <c r="Z72" s="337"/>
      <c r="AA72" s="26"/>
      <c r="AB72" s="26"/>
      <c r="AC72" s="338"/>
      <c r="AD72" s="38"/>
      <c r="AE72" s="38"/>
      <c r="AF72" s="336"/>
      <c r="AG72" s="342">
        <f>AG57+SUM(AG58:AK62)-AG64+AG66</f>
        <v>0</v>
      </c>
      <c r="AH72" s="489"/>
      <c r="AI72" s="489"/>
      <c r="AJ72" s="489"/>
      <c r="AK72" s="490"/>
    </row>
    <row r="73" spans="2:37" ht="15.75" customHeight="1">
      <c r="B73" s="43"/>
      <c r="C73" s="156"/>
      <c r="K73" s="7"/>
      <c r="L73" s="7"/>
      <c r="P73" s="49"/>
      <c r="Z73" s="85"/>
      <c r="AC73" s="1"/>
      <c r="AD73" s="408" t="s">
        <v>146</v>
      </c>
      <c r="AE73" s="408"/>
      <c r="AF73" s="408"/>
      <c r="AG73" s="408"/>
      <c r="AH73" s="408"/>
      <c r="AI73" s="408"/>
      <c r="AJ73" s="408"/>
      <c r="AK73" s="408"/>
    </row>
    <row r="74" spans="2:37" ht="21" customHeight="1">
      <c r="B74" s="43"/>
      <c r="C74" s="156"/>
      <c r="K74" s="7"/>
      <c r="L74" s="7"/>
      <c r="P74" s="49"/>
      <c r="Z74" s="85"/>
      <c r="AC74" s="1"/>
      <c r="AD74" s="1"/>
      <c r="AE74" s="1"/>
      <c r="AF74" s="154"/>
      <c r="AG74" s="155"/>
      <c r="AH74" s="39"/>
      <c r="AI74" s="39"/>
      <c r="AJ74" s="39"/>
      <c r="AK74" s="39"/>
    </row>
    <row r="75" spans="2:37" ht="34.5" customHeight="1" thickBot="1">
      <c r="B75" s="1" t="s">
        <v>114</v>
      </c>
      <c r="C75" s="156"/>
      <c r="K75" s="7"/>
      <c r="L75" s="7"/>
      <c r="P75" s="49"/>
      <c r="Z75" s="85"/>
      <c r="AC75" s="1"/>
      <c r="AD75" s="1"/>
      <c r="AE75" s="1"/>
      <c r="AF75" s="154"/>
      <c r="AG75" s="155"/>
      <c r="AH75" s="39"/>
      <c r="AI75" s="39"/>
      <c r="AJ75" s="39"/>
      <c r="AK75" s="39"/>
    </row>
    <row r="76" spans="2:37" ht="15.75" customHeight="1" thickBot="1">
      <c r="B76" s="448" t="s">
        <v>137</v>
      </c>
      <c r="C76" s="267">
        <v>45</v>
      </c>
      <c r="D76" s="537" t="s">
        <v>117</v>
      </c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73"/>
      <c r="W76" s="380"/>
      <c r="X76" s="355"/>
      <c r="Y76" s="353"/>
      <c r="Z76" s="285"/>
      <c r="AA76" s="286"/>
      <c r="AB76" s="286"/>
      <c r="AC76" s="286"/>
      <c r="AD76" s="286"/>
      <c r="AE76" s="287"/>
      <c r="AF76" s="287"/>
      <c r="AG76" s="135"/>
      <c r="AH76" s="135"/>
      <c r="AI76" s="135"/>
      <c r="AJ76" s="135"/>
      <c r="AK76" s="136"/>
    </row>
    <row r="77" spans="2:37" ht="15.75" customHeight="1" thickBot="1">
      <c r="B77" s="449"/>
      <c r="C77" s="268">
        <v>46</v>
      </c>
      <c r="D77" s="405" t="s">
        <v>153</v>
      </c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82"/>
      <c r="X77" s="382"/>
      <c r="Y77" s="382"/>
      <c r="Z77" s="382"/>
      <c r="AA77" s="382"/>
      <c r="AB77" s="382"/>
      <c r="AC77" s="382"/>
      <c r="AD77" s="382"/>
      <c r="AE77" s="382"/>
      <c r="AF77" s="383"/>
      <c r="AG77" s="351">
        <f>IF(W76="Yes",AG47,IF(0.9*AG57&lt;AG47,IF(0.9*AG57&lt;AG72,0.9*AG57,AG72),IF(AG47&lt;AG72,AG47,AG72)))</f>
        <v>0</v>
      </c>
      <c r="AH77" s="355"/>
      <c r="AI77" s="355"/>
      <c r="AJ77" s="355"/>
      <c r="AK77" s="353"/>
    </row>
    <row r="78" spans="2:37" ht="15.75" customHeight="1" thickBot="1">
      <c r="B78" s="449"/>
      <c r="C78" s="268">
        <v>47</v>
      </c>
      <c r="D78" s="405" t="s">
        <v>154</v>
      </c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5"/>
      <c r="AG78" s="351">
        <f>IF(AG72&gt;AG77,AG72-AG77,0)</f>
        <v>0</v>
      </c>
      <c r="AH78" s="355"/>
      <c r="AI78" s="355"/>
      <c r="AJ78" s="355"/>
      <c r="AK78" s="353"/>
    </row>
    <row r="79" spans="2:37" ht="15.75" customHeight="1" thickBot="1">
      <c r="B79" s="449"/>
      <c r="C79" s="269">
        <v>48</v>
      </c>
      <c r="D79" s="409" t="s">
        <v>155</v>
      </c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51">
        <f>IF(W76="Yes",IF(AG77&gt;AG72,AG77-AG72,0),AG47-AG77)</f>
        <v>0</v>
      </c>
      <c r="AH79" s="355"/>
      <c r="AI79" s="355"/>
      <c r="AJ79" s="355"/>
      <c r="AK79" s="353"/>
    </row>
    <row r="80" spans="2:37" ht="15.75" customHeight="1" thickBot="1">
      <c r="B80" s="449"/>
      <c r="C80" s="269">
        <v>49</v>
      </c>
      <c r="D80" s="15" t="s">
        <v>138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48">
        <v>0</v>
      </c>
      <c r="AH80" s="349"/>
      <c r="AI80" s="349"/>
      <c r="AJ80" s="349"/>
      <c r="AK80" s="349"/>
    </row>
    <row r="81" spans="2:37" ht="15.75" customHeight="1" thickBot="1">
      <c r="B81" s="450"/>
      <c r="C81" s="269">
        <v>50</v>
      </c>
      <c r="D81" s="409" t="s">
        <v>156</v>
      </c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51">
        <f>IF(AG80&gt;AG79,0,AG79-AG80)</f>
        <v>0</v>
      </c>
      <c r="AH81" s="355"/>
      <c r="AI81" s="355"/>
      <c r="AJ81" s="355"/>
      <c r="AK81" s="353"/>
    </row>
    <row r="82" spans="2:37" ht="5.25" customHeight="1" thickBot="1">
      <c r="B82" s="43"/>
      <c r="C82" s="156"/>
      <c r="K82" s="7"/>
      <c r="L82" s="7"/>
      <c r="P82" s="49"/>
      <c r="Z82" s="85"/>
      <c r="AC82" s="1"/>
      <c r="AD82" s="1"/>
      <c r="AE82" s="1"/>
      <c r="AF82" s="154"/>
      <c r="AG82" s="155"/>
      <c r="AH82" s="39"/>
      <c r="AI82" s="39"/>
      <c r="AJ82" s="39"/>
      <c r="AK82" s="39"/>
    </row>
    <row r="83" spans="2:37" ht="15.75" customHeight="1" thickBot="1">
      <c r="B83" s="157"/>
      <c r="C83" s="183">
        <v>51</v>
      </c>
      <c r="D83" s="100" t="s">
        <v>43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01"/>
      <c r="AC83" s="101"/>
      <c r="AD83" s="101"/>
      <c r="AE83" s="544"/>
      <c r="AF83" s="545"/>
      <c r="AG83" s="376">
        <v>0</v>
      </c>
      <c r="AH83" s="355"/>
      <c r="AI83" s="355"/>
      <c r="AJ83" s="355"/>
      <c r="AK83" s="353"/>
    </row>
    <row r="84" spans="2:37" ht="5.25" customHeight="1" thickBot="1">
      <c r="B84" s="52"/>
      <c r="C84" s="51"/>
      <c r="D84" s="29"/>
      <c r="E84" s="29"/>
      <c r="F84" s="29"/>
      <c r="G84" s="29"/>
      <c r="H84" s="51"/>
      <c r="I84" s="29"/>
      <c r="J84" s="29"/>
      <c r="K84" s="29"/>
      <c r="L84" s="29"/>
      <c r="M84" s="29"/>
      <c r="N84" s="69"/>
      <c r="O84" s="29"/>
      <c r="P84" s="72"/>
      <c r="Q84" s="72"/>
      <c r="R84" s="72"/>
      <c r="S84" s="72"/>
      <c r="T84" s="15"/>
      <c r="U84" s="68"/>
      <c r="V84" s="29"/>
      <c r="W84" s="29"/>
      <c r="X84" s="29"/>
      <c r="Y84" s="29"/>
      <c r="Z84" s="51"/>
      <c r="AA84" s="29"/>
      <c r="AB84" s="29"/>
      <c r="AC84" s="29"/>
      <c r="AD84" s="29"/>
      <c r="AE84" s="69"/>
      <c r="AF84" s="29"/>
      <c r="AG84" s="72"/>
      <c r="AH84" s="72"/>
      <c r="AI84" s="72"/>
      <c r="AJ84" s="72"/>
      <c r="AK84" s="29"/>
    </row>
    <row r="85" spans="1:37" ht="15.75" customHeight="1" thickBot="1">
      <c r="A85" s="15"/>
      <c r="B85" s="519" t="s">
        <v>42</v>
      </c>
      <c r="C85" s="103" t="s">
        <v>41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5"/>
      <c r="Z85" s="103" t="s">
        <v>17</v>
      </c>
      <c r="AA85" s="103"/>
      <c r="AB85" s="103"/>
      <c r="AC85" s="103"/>
      <c r="AD85" s="105"/>
      <c r="AE85" s="104" t="s">
        <v>2</v>
      </c>
      <c r="AF85" s="339"/>
      <c r="AG85" s="103" t="s">
        <v>81</v>
      </c>
      <c r="AH85" s="103"/>
      <c r="AI85" s="103"/>
      <c r="AJ85" s="103"/>
      <c r="AK85" s="105"/>
    </row>
    <row r="86" spans="1:37" ht="15.75" customHeight="1" thickBot="1">
      <c r="A86" s="7"/>
      <c r="B86" s="520"/>
      <c r="C86" s="203">
        <v>52</v>
      </c>
      <c r="D86" s="4" t="s">
        <v>99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131"/>
      <c r="P86" s="131" t="s">
        <v>74</v>
      </c>
      <c r="Q86" s="355"/>
      <c r="R86" s="355"/>
      <c r="S86" s="355"/>
      <c r="T86" s="355"/>
      <c r="U86" s="355"/>
      <c r="V86" s="355"/>
      <c r="W86" s="355"/>
      <c r="X86" s="355"/>
      <c r="Y86" s="353"/>
      <c r="Z86" s="348">
        <v>0</v>
      </c>
      <c r="AA86" s="349"/>
      <c r="AB86" s="349"/>
      <c r="AC86" s="349"/>
      <c r="AD86" s="349"/>
      <c r="AE86" s="352">
        <v>0</v>
      </c>
      <c r="AF86" s="347"/>
      <c r="AG86" s="352">
        <v>0</v>
      </c>
      <c r="AH86" s="346"/>
      <c r="AI86" s="346"/>
      <c r="AJ86" s="346"/>
      <c r="AK86" s="347"/>
    </row>
    <row r="87" spans="1:37" ht="15.75" customHeight="1" thickBot="1">
      <c r="A87" s="7"/>
      <c r="B87" s="520"/>
      <c r="C87" s="204">
        <v>53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77"/>
      <c r="P87" s="132" t="s">
        <v>75</v>
      </c>
      <c r="Q87" s="355"/>
      <c r="R87" s="355"/>
      <c r="S87" s="355"/>
      <c r="T87" s="355"/>
      <c r="U87" s="355"/>
      <c r="V87" s="355"/>
      <c r="W87" s="355"/>
      <c r="X87" s="355"/>
      <c r="Y87" s="353"/>
      <c r="Z87" s="348">
        <v>0</v>
      </c>
      <c r="AA87" s="349"/>
      <c r="AB87" s="349"/>
      <c r="AC87" s="349"/>
      <c r="AD87" s="349"/>
      <c r="AE87" s="348">
        <v>0</v>
      </c>
      <c r="AF87" s="349"/>
      <c r="AG87" s="485">
        <v>0</v>
      </c>
      <c r="AH87" s="393"/>
      <c r="AI87" s="393"/>
      <c r="AJ87" s="393"/>
      <c r="AK87" s="486"/>
    </row>
    <row r="88" spans="1:37" ht="15.75" customHeight="1" thickBot="1">
      <c r="A88" s="7"/>
      <c r="B88" s="520"/>
      <c r="C88" s="205">
        <v>54</v>
      </c>
      <c r="D88" s="15"/>
      <c r="E88" s="7"/>
      <c r="F88" s="7"/>
      <c r="G88" s="15"/>
      <c r="H88" s="7"/>
      <c r="I88" s="15"/>
      <c r="J88" s="7"/>
      <c r="K88" s="7"/>
      <c r="L88" s="7"/>
      <c r="M88" s="7"/>
      <c r="N88" s="7"/>
      <c r="O88" s="258"/>
      <c r="P88" s="132" t="s">
        <v>76</v>
      </c>
      <c r="Q88" s="355"/>
      <c r="R88" s="355"/>
      <c r="S88" s="355"/>
      <c r="T88" s="355"/>
      <c r="U88" s="355"/>
      <c r="V88" s="355"/>
      <c r="W88" s="355"/>
      <c r="X88" s="355"/>
      <c r="Y88" s="353"/>
      <c r="Z88" s="348">
        <v>0</v>
      </c>
      <c r="AA88" s="349"/>
      <c r="AB88" s="349"/>
      <c r="AC88" s="349"/>
      <c r="AD88" s="349"/>
      <c r="AE88" s="348">
        <v>0</v>
      </c>
      <c r="AF88" s="349"/>
      <c r="AG88" s="410">
        <v>0</v>
      </c>
      <c r="AH88" s="411"/>
      <c r="AI88" s="411"/>
      <c r="AJ88" s="411"/>
      <c r="AK88" s="412"/>
    </row>
    <row r="89" spans="1:37" ht="15.75" customHeight="1" thickBot="1">
      <c r="A89" s="7"/>
      <c r="B89" s="520"/>
      <c r="C89" s="204">
        <v>55</v>
      </c>
      <c r="D89" s="24"/>
      <c r="E89" s="20"/>
      <c r="F89" s="20"/>
      <c r="G89" s="24"/>
      <c r="H89" s="20"/>
      <c r="I89" s="24"/>
      <c r="J89" s="20"/>
      <c r="K89" s="20"/>
      <c r="L89" s="20"/>
      <c r="M89" s="20"/>
      <c r="N89" s="20"/>
      <c r="O89" s="258"/>
      <c r="P89" s="132" t="s">
        <v>77</v>
      </c>
      <c r="Q89" s="355"/>
      <c r="R89" s="355"/>
      <c r="S89" s="355"/>
      <c r="T89" s="355"/>
      <c r="U89" s="355"/>
      <c r="V89" s="355"/>
      <c r="W89" s="355"/>
      <c r="X89" s="355"/>
      <c r="Y89" s="353"/>
      <c r="Z89" s="348">
        <v>0</v>
      </c>
      <c r="AA89" s="349"/>
      <c r="AB89" s="349"/>
      <c r="AC89" s="349"/>
      <c r="AD89" s="349"/>
      <c r="AE89" s="348">
        <v>0</v>
      </c>
      <c r="AF89" s="349"/>
      <c r="AG89" s="348">
        <v>0</v>
      </c>
      <c r="AH89" s="349"/>
      <c r="AI89" s="349"/>
      <c r="AJ89" s="349"/>
      <c r="AK89" s="345"/>
    </row>
    <row r="90" spans="1:37" ht="15.75" customHeight="1" thickBot="1">
      <c r="A90" s="7"/>
      <c r="B90" s="520"/>
      <c r="C90" s="205">
        <v>56</v>
      </c>
      <c r="D90" s="24"/>
      <c r="E90" s="20"/>
      <c r="F90" s="20"/>
      <c r="G90" s="24"/>
      <c r="H90" s="20"/>
      <c r="I90" s="24"/>
      <c r="J90" s="20"/>
      <c r="K90" s="20"/>
      <c r="L90" s="20"/>
      <c r="M90" s="20"/>
      <c r="N90" s="20"/>
      <c r="O90" s="258"/>
      <c r="P90" s="132" t="s">
        <v>78</v>
      </c>
      <c r="Q90" s="355"/>
      <c r="R90" s="355"/>
      <c r="S90" s="355"/>
      <c r="T90" s="355"/>
      <c r="U90" s="355"/>
      <c r="V90" s="355"/>
      <c r="W90" s="355"/>
      <c r="X90" s="355"/>
      <c r="Y90" s="353"/>
      <c r="Z90" s="348">
        <v>0</v>
      </c>
      <c r="AA90" s="349"/>
      <c r="AB90" s="349"/>
      <c r="AC90" s="349"/>
      <c r="AD90" s="349"/>
      <c r="AE90" s="348">
        <v>0</v>
      </c>
      <c r="AF90" s="349"/>
      <c r="AG90" s="348">
        <v>0</v>
      </c>
      <c r="AH90" s="349"/>
      <c r="AI90" s="349"/>
      <c r="AJ90" s="349"/>
      <c r="AK90" s="345"/>
    </row>
    <row r="91" spans="1:37" ht="15.75" customHeight="1">
      <c r="A91" s="7"/>
      <c r="B91" s="520"/>
      <c r="C91" s="204">
        <v>57</v>
      </c>
      <c r="D91" s="24" t="s">
        <v>100</v>
      </c>
      <c r="E91" s="20"/>
      <c r="F91" s="20"/>
      <c r="G91" s="24"/>
      <c r="H91" s="20"/>
      <c r="I91" s="20"/>
      <c r="J91" s="20"/>
      <c r="K91" s="20"/>
      <c r="L91" s="20"/>
      <c r="M91" s="20"/>
      <c r="N91" s="20"/>
      <c r="O91" s="20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348">
        <v>0</v>
      </c>
      <c r="AA91" s="349"/>
      <c r="AB91" s="349"/>
      <c r="AC91" s="349"/>
      <c r="AD91" s="349"/>
      <c r="AE91" s="90"/>
      <c r="AF91" s="79"/>
      <c r="AG91" s="348">
        <v>0</v>
      </c>
      <c r="AH91" s="349"/>
      <c r="AI91" s="349"/>
      <c r="AJ91" s="349"/>
      <c r="AK91" s="345"/>
    </row>
    <row r="92" spans="1:37" ht="15.75" customHeight="1">
      <c r="A92" s="7"/>
      <c r="B92" s="520"/>
      <c r="C92" s="204">
        <v>58</v>
      </c>
      <c r="D92" s="15" t="s">
        <v>101</v>
      </c>
      <c r="E92" s="7"/>
      <c r="F92" s="7"/>
      <c r="G92" s="1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348">
        <v>0</v>
      </c>
      <c r="AA92" s="349"/>
      <c r="AB92" s="349"/>
      <c r="AC92" s="349"/>
      <c r="AD92" s="349"/>
      <c r="AE92" s="89"/>
      <c r="AF92" s="88"/>
      <c r="AG92" s="76"/>
      <c r="AH92" s="81"/>
      <c r="AI92" s="76"/>
      <c r="AJ92" s="76"/>
      <c r="AK92" s="88"/>
    </row>
    <row r="93" spans="1:37" ht="15.75" customHeight="1">
      <c r="A93" s="7"/>
      <c r="B93" s="520"/>
      <c r="C93" s="206">
        <v>59</v>
      </c>
      <c r="D93" s="24" t="s">
        <v>102</v>
      </c>
      <c r="E93" s="20"/>
      <c r="F93" s="20"/>
      <c r="G93" s="2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348">
        <v>0</v>
      </c>
      <c r="AA93" s="349"/>
      <c r="AB93" s="349"/>
      <c r="AC93" s="349"/>
      <c r="AD93" s="349"/>
      <c r="AE93" s="90"/>
      <c r="AF93" s="79"/>
      <c r="AG93" s="78"/>
      <c r="AH93" s="78"/>
      <c r="AI93" s="78"/>
      <c r="AJ93" s="78"/>
      <c r="AK93" s="79"/>
    </row>
    <row r="94" spans="1:37" ht="15.75" customHeight="1">
      <c r="A94" s="7"/>
      <c r="B94" s="520"/>
      <c r="C94" s="204">
        <v>60</v>
      </c>
      <c r="D94" s="66" t="s">
        <v>103</v>
      </c>
      <c r="E94" s="55"/>
      <c r="F94" s="55"/>
      <c r="G94" s="60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348">
        <v>0</v>
      </c>
      <c r="AA94" s="349"/>
      <c r="AB94" s="349"/>
      <c r="AC94" s="349"/>
      <c r="AD94" s="349"/>
      <c r="AE94" s="91"/>
      <c r="AF94" s="92"/>
      <c r="AG94" s="93"/>
      <c r="AH94" s="93"/>
      <c r="AI94" s="93"/>
      <c r="AJ94" s="93"/>
      <c r="AK94" s="92"/>
    </row>
    <row r="95" spans="1:37" ht="15.75" customHeight="1" thickBot="1">
      <c r="A95" s="15"/>
      <c r="B95" s="520"/>
      <c r="C95" s="204">
        <v>61</v>
      </c>
      <c r="D95" s="67" t="s">
        <v>123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02"/>
      <c r="Q95" s="31"/>
      <c r="R95" s="31"/>
      <c r="S95" s="31"/>
      <c r="T95" s="31"/>
      <c r="U95" s="31"/>
      <c r="V95" s="31"/>
      <c r="W95" s="31"/>
      <c r="X95" s="31"/>
      <c r="Y95" s="31"/>
      <c r="Z95" s="348">
        <v>0</v>
      </c>
      <c r="AA95" s="349"/>
      <c r="AB95" s="349"/>
      <c r="AC95" s="349"/>
      <c r="AD95" s="349"/>
      <c r="AE95" s="91"/>
      <c r="AF95" s="92"/>
      <c r="AG95" s="348">
        <v>0</v>
      </c>
      <c r="AH95" s="349"/>
      <c r="AI95" s="349"/>
      <c r="AJ95" s="349"/>
      <c r="AK95" s="345"/>
    </row>
    <row r="96" spans="1:37" ht="15.75" customHeight="1" thickBot="1">
      <c r="A96" s="7"/>
      <c r="B96" s="520"/>
      <c r="C96" s="223">
        <v>62</v>
      </c>
      <c r="D96" s="221" t="s">
        <v>157</v>
      </c>
      <c r="E96" s="26"/>
      <c r="F96" s="26"/>
      <c r="G96" s="175"/>
      <c r="H96" s="26"/>
      <c r="I96" s="26"/>
      <c r="J96" s="26"/>
      <c r="K96" s="26"/>
      <c r="L96" s="26"/>
      <c r="M96" s="26"/>
      <c r="N96" s="26"/>
      <c r="O96" s="26"/>
      <c r="P96" s="216"/>
      <c r="Q96" s="26"/>
      <c r="R96" s="26"/>
      <c r="S96" s="26"/>
      <c r="T96" s="26"/>
      <c r="U96" s="26"/>
      <c r="V96" s="26"/>
      <c r="W96" s="26"/>
      <c r="X96" s="26"/>
      <c r="Y96" s="26"/>
      <c r="Z96" s="217"/>
      <c r="AA96" s="218"/>
      <c r="AB96" s="219"/>
      <c r="AC96" s="220"/>
      <c r="AD96" s="220"/>
      <c r="AE96" s="220"/>
      <c r="AF96" s="222"/>
      <c r="AG96" s="351">
        <f>IF((SUM(AG86:AG91)-AG95)&gt;0,SUM(AG86:AG91)-AG95,0)</f>
        <v>0</v>
      </c>
      <c r="AH96" s="355"/>
      <c r="AI96" s="355"/>
      <c r="AJ96" s="355"/>
      <c r="AK96" s="353"/>
    </row>
    <row r="97" spans="1:37" ht="15.75" customHeight="1" thickBot="1">
      <c r="A97" s="7"/>
      <c r="B97" s="520"/>
      <c r="C97" s="207">
        <v>63</v>
      </c>
      <c r="D97" s="227" t="s">
        <v>27</v>
      </c>
      <c r="E97" s="10"/>
      <c r="F97" s="10"/>
      <c r="G97" s="19"/>
      <c r="H97" s="10"/>
      <c r="I97" s="19"/>
      <c r="J97" s="10"/>
      <c r="K97" s="10"/>
      <c r="L97" s="10"/>
      <c r="M97" s="10"/>
      <c r="N97" s="10"/>
      <c r="O97" s="10"/>
      <c r="P97" s="19"/>
      <c r="Q97" s="10"/>
      <c r="R97" s="44"/>
      <c r="S97" s="18" t="s">
        <v>56</v>
      </c>
      <c r="T97" s="17"/>
      <c r="U97" s="348"/>
      <c r="V97" s="349"/>
      <c r="W97" s="349"/>
      <c r="X97" s="349"/>
      <c r="Y97" s="349"/>
      <c r="Z97" s="259"/>
      <c r="AA97" s="83"/>
      <c r="AB97" s="83"/>
      <c r="AC97" s="83"/>
      <c r="AD97" s="84"/>
      <c r="AE97" s="401" t="s">
        <v>26</v>
      </c>
      <c r="AF97" s="402"/>
      <c r="AG97" s="94"/>
      <c r="AH97" s="83"/>
      <c r="AI97" s="83"/>
      <c r="AJ97" s="83"/>
      <c r="AK97" s="84"/>
    </row>
    <row r="98" spans="1:37" ht="15.75" customHeight="1" thickBot="1">
      <c r="A98" s="7"/>
      <c r="B98" s="520"/>
      <c r="C98" s="256">
        <v>64</v>
      </c>
      <c r="D98" s="253" t="s">
        <v>28</v>
      </c>
      <c r="E98" s="73"/>
      <c r="F98" s="73"/>
      <c r="G98" s="74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257"/>
      <c r="Z98" s="352">
        <v>0</v>
      </c>
      <c r="AA98" s="346"/>
      <c r="AB98" s="346"/>
      <c r="AC98" s="346"/>
      <c r="AD98" s="346"/>
      <c r="AE98" s="403">
        <v>0.01</v>
      </c>
      <c r="AF98" s="404"/>
      <c r="AG98" s="396">
        <f>Z98*AE98</f>
        <v>0</v>
      </c>
      <c r="AH98" s="397"/>
      <c r="AI98" s="397"/>
      <c r="AJ98" s="397"/>
      <c r="AK98" s="398"/>
    </row>
    <row r="99" spans="1:37" ht="15.75" customHeight="1" thickBot="1">
      <c r="A99" s="7"/>
      <c r="B99" s="520"/>
      <c r="C99" s="207">
        <v>65</v>
      </c>
      <c r="D99" s="255" t="s">
        <v>87</v>
      </c>
      <c r="E99" s="10"/>
      <c r="F99" s="10"/>
      <c r="G99" s="19"/>
      <c r="H99" s="10"/>
      <c r="I99" s="10"/>
      <c r="J99" s="10"/>
      <c r="K99" s="10"/>
      <c r="L99" s="10"/>
      <c r="M99" s="10"/>
      <c r="N99" s="10"/>
      <c r="O99" s="10"/>
      <c r="P99" s="42"/>
      <c r="Q99" s="10"/>
      <c r="R99" s="10"/>
      <c r="S99" s="10"/>
      <c r="T99" s="10"/>
      <c r="U99" s="10"/>
      <c r="V99" s="10"/>
      <c r="W99" s="10"/>
      <c r="X99" s="10"/>
      <c r="Y99" s="10"/>
      <c r="Z99" s="375">
        <v>0</v>
      </c>
      <c r="AA99" s="373"/>
      <c r="AB99" s="373"/>
      <c r="AC99" s="373"/>
      <c r="AD99" s="343"/>
      <c r="AE99" s="399">
        <v>0.01</v>
      </c>
      <c r="AF99" s="400"/>
      <c r="AG99" s="396">
        <f>Z99*AE99</f>
        <v>0</v>
      </c>
      <c r="AH99" s="397"/>
      <c r="AI99" s="397"/>
      <c r="AJ99" s="397"/>
      <c r="AK99" s="398"/>
    </row>
    <row r="100" spans="2:37" ht="15.75" customHeight="1" thickBot="1">
      <c r="B100" s="520"/>
      <c r="C100" s="225">
        <v>66</v>
      </c>
      <c r="D100" s="254" t="s">
        <v>158</v>
      </c>
      <c r="E100" s="145"/>
      <c r="F100" s="145"/>
      <c r="G100" s="19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9"/>
      <c r="AA100" s="188"/>
      <c r="AB100" s="188"/>
      <c r="AC100" s="10"/>
      <c r="AD100" s="10"/>
      <c r="AE100" s="188"/>
      <c r="AF100" s="226"/>
      <c r="AG100" s="351">
        <f>AG98-AG99</f>
        <v>0</v>
      </c>
      <c r="AH100" s="355"/>
      <c r="AI100" s="355"/>
      <c r="AJ100" s="355"/>
      <c r="AK100" s="353"/>
    </row>
    <row r="101" spans="2:37" ht="15.75" customHeight="1" thickBot="1">
      <c r="B101" s="520"/>
      <c r="C101" s="210">
        <v>67</v>
      </c>
      <c r="D101" s="253" t="s">
        <v>55</v>
      </c>
      <c r="E101" s="73"/>
      <c r="F101" s="73"/>
      <c r="G101" s="74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375">
        <v>0</v>
      </c>
      <c r="AA101" s="373"/>
      <c r="AB101" s="373"/>
      <c r="AC101" s="373"/>
      <c r="AD101" s="343"/>
      <c r="AE101" s="354"/>
      <c r="AF101" s="350"/>
      <c r="AG101" s="376">
        <v>0</v>
      </c>
      <c r="AH101" s="355"/>
      <c r="AI101" s="355"/>
      <c r="AJ101" s="355"/>
      <c r="AK101" s="353"/>
    </row>
    <row r="102" spans="2:37" ht="15.75" customHeight="1" thickBot="1">
      <c r="B102" s="520"/>
      <c r="C102" s="209">
        <v>68</v>
      </c>
      <c r="D102" s="253" t="s">
        <v>134</v>
      </c>
      <c r="E102" s="140"/>
      <c r="F102" s="20"/>
      <c r="G102" s="2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376">
        <v>0</v>
      </c>
      <c r="AA102" s="355"/>
      <c r="AB102" s="355"/>
      <c r="AC102" s="355"/>
      <c r="AD102" s="353"/>
      <c r="AE102" s="270"/>
      <c r="AF102" s="271"/>
      <c r="AG102" s="376">
        <v>0</v>
      </c>
      <c r="AH102" s="355"/>
      <c r="AI102" s="355"/>
      <c r="AJ102" s="355"/>
      <c r="AK102" s="353"/>
    </row>
    <row r="103" spans="2:37" ht="15.75" customHeight="1" thickBot="1">
      <c r="B103" s="520"/>
      <c r="C103" s="252">
        <v>69</v>
      </c>
      <c r="D103" s="168" t="s">
        <v>159</v>
      </c>
      <c r="E103" s="20"/>
      <c r="F103" s="20"/>
      <c r="G103" s="2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7"/>
      <c r="V103" s="7"/>
      <c r="W103" s="7"/>
      <c r="X103" s="7"/>
      <c r="Y103" s="7"/>
      <c r="Z103" s="342">
        <f>Z102+Z102</f>
        <v>0</v>
      </c>
      <c r="AA103" s="367"/>
      <c r="AB103" s="367"/>
      <c r="AC103" s="367"/>
      <c r="AD103" s="368"/>
      <c r="AE103" s="263"/>
      <c r="AF103" s="264"/>
      <c r="AG103" s="351">
        <f>AG101+AG102</f>
        <v>0</v>
      </c>
      <c r="AH103" s="367"/>
      <c r="AI103" s="367"/>
      <c r="AJ103" s="367"/>
      <c r="AK103" s="368"/>
    </row>
    <row r="104" spans="2:37" ht="15.75" customHeight="1" thickBot="1">
      <c r="B104" s="521"/>
      <c r="C104" s="211">
        <v>70</v>
      </c>
      <c r="D104" s="37" t="s">
        <v>160</v>
      </c>
      <c r="E104" s="10"/>
      <c r="F104" s="10"/>
      <c r="G104" s="1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37"/>
      <c r="S104" s="10"/>
      <c r="T104" s="10"/>
      <c r="U104" s="107"/>
      <c r="V104" s="107"/>
      <c r="W104" s="107"/>
      <c r="X104" s="107"/>
      <c r="Y104" s="107"/>
      <c r="Z104" s="260"/>
      <c r="AA104" s="260"/>
      <c r="AB104" s="260"/>
      <c r="AC104" s="260"/>
      <c r="AD104" s="260"/>
      <c r="AE104" s="107"/>
      <c r="AF104" s="108"/>
      <c r="AG104" s="351">
        <f>AG96+AG100-AG103</f>
        <v>0</v>
      </c>
      <c r="AH104" s="355"/>
      <c r="AI104" s="355"/>
      <c r="AJ104" s="355"/>
      <c r="AK104" s="353"/>
    </row>
    <row r="105" spans="2:37" ht="9.75" customHeight="1" thickBot="1">
      <c r="B105" s="196"/>
      <c r="C105" s="209"/>
      <c r="D105" s="40"/>
      <c r="E105" s="7"/>
      <c r="F105" s="7"/>
      <c r="G105" s="1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29"/>
      <c r="S105" s="7"/>
      <c r="T105" s="7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201"/>
      <c r="AH105" s="202"/>
      <c r="AI105" s="202"/>
      <c r="AJ105" s="202"/>
      <c r="AK105" s="202"/>
    </row>
    <row r="106" spans="2:37" ht="27" customHeight="1" thickBot="1">
      <c r="B106" s="310" t="s">
        <v>82</v>
      </c>
      <c r="C106" s="311">
        <v>71</v>
      </c>
      <c r="D106" s="100" t="s">
        <v>95</v>
      </c>
      <c r="E106" s="13"/>
      <c r="F106" s="13"/>
      <c r="G106" s="1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97"/>
      <c r="S106" s="13"/>
      <c r="T106" s="13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312" t="s">
        <v>82</v>
      </c>
      <c r="AG106" s="376">
        <v>0</v>
      </c>
      <c r="AH106" s="355"/>
      <c r="AI106" s="355"/>
      <c r="AJ106" s="355"/>
      <c r="AK106" s="353"/>
    </row>
    <row r="107" spans="2:37" ht="12" customHeight="1" thickBot="1">
      <c r="B107" s="196"/>
      <c r="C107" s="208"/>
      <c r="D107" s="147"/>
      <c r="E107" s="13"/>
      <c r="F107" s="13"/>
      <c r="G107" s="1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97"/>
      <c r="S107" s="13"/>
      <c r="T107" s="13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200"/>
      <c r="AG107" s="195"/>
      <c r="AH107" s="149"/>
      <c r="AI107" s="149"/>
      <c r="AJ107" s="149"/>
      <c r="AK107" s="149"/>
    </row>
    <row r="108" spans="2:37" ht="15.75" customHeight="1" thickBot="1">
      <c r="B108" s="516" t="s">
        <v>25</v>
      </c>
      <c r="C108" s="242"/>
      <c r="D108" s="522" t="s">
        <v>54</v>
      </c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486"/>
      <c r="U108" s="392" t="s">
        <v>88</v>
      </c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82"/>
      <c r="AH108" s="382"/>
      <c r="AI108" s="382"/>
      <c r="AJ108" s="382"/>
      <c r="AK108" s="384"/>
    </row>
    <row r="109" spans="2:37" ht="15.75" customHeight="1">
      <c r="B109" s="517"/>
      <c r="C109" s="244">
        <v>72</v>
      </c>
      <c r="D109" s="394" t="s">
        <v>79</v>
      </c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7"/>
      <c r="P109" s="352">
        <v>0</v>
      </c>
      <c r="Q109" s="346"/>
      <c r="R109" s="346"/>
      <c r="S109" s="346"/>
      <c r="T109" s="347"/>
      <c r="U109" s="243">
        <v>76</v>
      </c>
      <c r="V109" s="394" t="s">
        <v>15</v>
      </c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95"/>
      <c r="AG109" s="352">
        <v>0</v>
      </c>
      <c r="AH109" s="346"/>
      <c r="AI109" s="346"/>
      <c r="AJ109" s="346"/>
      <c r="AK109" s="347"/>
    </row>
    <row r="110" spans="2:37" ht="15.75" customHeight="1">
      <c r="B110" s="517"/>
      <c r="C110" s="213">
        <v>73</v>
      </c>
      <c r="D110" s="341" t="s">
        <v>15</v>
      </c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5"/>
      <c r="P110" s="348">
        <v>0</v>
      </c>
      <c r="Q110" s="349"/>
      <c r="R110" s="349"/>
      <c r="S110" s="349"/>
      <c r="T110" s="345"/>
      <c r="U110" s="214">
        <v>77</v>
      </c>
      <c r="V110" s="385" t="s">
        <v>16</v>
      </c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86"/>
      <c r="AG110" s="348">
        <v>0</v>
      </c>
      <c r="AH110" s="349"/>
      <c r="AI110" s="349"/>
      <c r="AJ110" s="349"/>
      <c r="AK110" s="345"/>
    </row>
    <row r="111" spans="2:37" ht="15.75" customHeight="1" thickBot="1">
      <c r="B111" s="517"/>
      <c r="C111" s="212">
        <v>74</v>
      </c>
      <c r="D111" s="341" t="s">
        <v>16</v>
      </c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5"/>
      <c r="P111" s="375">
        <v>0</v>
      </c>
      <c r="Q111" s="373"/>
      <c r="R111" s="373"/>
      <c r="S111" s="373"/>
      <c r="T111" s="374"/>
      <c r="U111" s="214">
        <v>78</v>
      </c>
      <c r="V111" s="363" t="s">
        <v>39</v>
      </c>
      <c r="W111" s="364"/>
      <c r="X111" s="364"/>
      <c r="Y111" s="364"/>
      <c r="Z111" s="364"/>
      <c r="AA111" s="364"/>
      <c r="AB111" s="364"/>
      <c r="AC111" s="364"/>
      <c r="AD111" s="364"/>
      <c r="AE111" s="364"/>
      <c r="AF111" s="365"/>
      <c r="AG111" s="377"/>
      <c r="AH111" s="378"/>
      <c r="AI111" s="378"/>
      <c r="AJ111" s="378"/>
      <c r="AK111" s="379"/>
    </row>
    <row r="112" spans="2:37" ht="15.75" customHeight="1" thickBot="1">
      <c r="B112" s="517"/>
      <c r="C112" s="224">
        <v>75</v>
      </c>
      <c r="D112" s="372" t="s">
        <v>161</v>
      </c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4"/>
      <c r="P112" s="366">
        <f>P109+P110+P111</f>
        <v>0</v>
      </c>
      <c r="Q112" s="367"/>
      <c r="R112" s="367"/>
      <c r="S112" s="367"/>
      <c r="T112" s="368"/>
      <c r="U112" s="215">
        <v>79</v>
      </c>
      <c r="V112" s="372" t="s">
        <v>163</v>
      </c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4"/>
      <c r="AG112" s="351">
        <f>AG109+AG110</f>
        <v>0</v>
      </c>
      <c r="AH112" s="387"/>
      <c r="AI112" s="387"/>
      <c r="AJ112" s="387"/>
      <c r="AK112" s="388"/>
    </row>
    <row r="113" spans="2:37" ht="15.75" customHeight="1" thickBot="1">
      <c r="B113" s="518"/>
      <c r="C113" s="237">
        <v>80</v>
      </c>
      <c r="D113" s="38" t="s">
        <v>164</v>
      </c>
      <c r="E113" s="22"/>
      <c r="F113" s="20"/>
      <c r="G113" s="20"/>
      <c r="H113" s="20"/>
      <c r="I113" s="24"/>
      <c r="J113" s="24"/>
      <c r="K113" s="24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134"/>
      <c r="AG113" s="351">
        <f>AG78+AG83+AG112+P112</f>
        <v>0</v>
      </c>
      <c r="AH113" s="355"/>
      <c r="AI113" s="355"/>
      <c r="AJ113" s="355"/>
      <c r="AK113" s="353"/>
    </row>
    <row r="114" spans="2:37" ht="15.75" customHeight="1" thickBot="1">
      <c r="B114" s="518"/>
      <c r="C114" s="247"/>
      <c r="D114" s="248" t="s">
        <v>57</v>
      </c>
      <c r="E114" s="13"/>
      <c r="F114" s="13"/>
      <c r="G114" s="18"/>
      <c r="H114" s="249"/>
      <c r="I114" s="13"/>
      <c r="J114" s="13"/>
      <c r="K114" s="13"/>
      <c r="L114" s="13"/>
      <c r="M114" s="13"/>
      <c r="N114" s="13"/>
      <c r="O114" s="13"/>
      <c r="P114" s="113"/>
      <c r="Q114" s="13"/>
      <c r="R114" s="13"/>
      <c r="S114" s="13"/>
      <c r="T114" s="14"/>
      <c r="U114" s="97" t="s">
        <v>89</v>
      </c>
      <c r="V114" s="13"/>
      <c r="W114" s="13"/>
      <c r="X114" s="13"/>
      <c r="Y114" s="13"/>
      <c r="Z114" s="44"/>
      <c r="AA114" s="147"/>
      <c r="AB114" s="18"/>
      <c r="AC114" s="13"/>
      <c r="AD114" s="18"/>
      <c r="AE114" s="250"/>
      <c r="AF114" s="250"/>
      <c r="AG114" s="61"/>
      <c r="AH114" s="61"/>
      <c r="AI114" s="61"/>
      <c r="AJ114" s="61"/>
      <c r="AK114" s="109"/>
    </row>
    <row r="115" spans="1:37" ht="15.75" customHeight="1">
      <c r="A115" s="8"/>
      <c r="B115" s="518"/>
      <c r="C115" s="245">
        <v>81</v>
      </c>
      <c r="D115" s="381" t="s">
        <v>79</v>
      </c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3"/>
      <c r="P115" s="352">
        <v>0</v>
      </c>
      <c r="Q115" s="346"/>
      <c r="R115" s="346"/>
      <c r="S115" s="346"/>
      <c r="T115" s="347"/>
      <c r="U115" s="246">
        <v>85</v>
      </c>
      <c r="V115" s="381" t="s">
        <v>15</v>
      </c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4"/>
      <c r="AG115" s="352">
        <v>0</v>
      </c>
      <c r="AH115" s="346"/>
      <c r="AI115" s="346"/>
      <c r="AJ115" s="346"/>
      <c r="AK115" s="347"/>
    </row>
    <row r="116" spans="1:37" ht="15.75" customHeight="1">
      <c r="A116" s="8"/>
      <c r="B116" s="518"/>
      <c r="C116" s="213">
        <v>82</v>
      </c>
      <c r="D116" s="341" t="s">
        <v>15</v>
      </c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5"/>
      <c r="P116" s="348">
        <v>0</v>
      </c>
      <c r="Q116" s="349"/>
      <c r="R116" s="349"/>
      <c r="S116" s="349"/>
      <c r="T116" s="345"/>
      <c r="U116" s="214">
        <v>86</v>
      </c>
      <c r="V116" s="385" t="s">
        <v>16</v>
      </c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86"/>
      <c r="AG116" s="348">
        <v>0</v>
      </c>
      <c r="AH116" s="349"/>
      <c r="AI116" s="349"/>
      <c r="AJ116" s="349"/>
      <c r="AK116" s="345"/>
    </row>
    <row r="117" spans="1:37" ht="15.75" customHeight="1" thickBot="1">
      <c r="A117" s="8"/>
      <c r="B117" s="518"/>
      <c r="C117" s="212">
        <v>83</v>
      </c>
      <c r="D117" s="341" t="s">
        <v>16</v>
      </c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5"/>
      <c r="P117" s="375">
        <v>0</v>
      </c>
      <c r="Q117" s="373"/>
      <c r="R117" s="373"/>
      <c r="S117" s="373"/>
      <c r="T117" s="374"/>
      <c r="U117" s="214">
        <v>87</v>
      </c>
      <c r="V117" s="363" t="s">
        <v>39</v>
      </c>
      <c r="W117" s="364"/>
      <c r="X117" s="364"/>
      <c r="Y117" s="364"/>
      <c r="Z117" s="364"/>
      <c r="AA117" s="364"/>
      <c r="AB117" s="364"/>
      <c r="AC117" s="364"/>
      <c r="AD117" s="364"/>
      <c r="AE117" s="364"/>
      <c r="AF117" s="365"/>
      <c r="AG117" s="377"/>
      <c r="AH117" s="378"/>
      <c r="AI117" s="378"/>
      <c r="AJ117" s="378"/>
      <c r="AK117" s="379"/>
    </row>
    <row r="118" spans="1:37" ht="15.75" customHeight="1" thickBot="1">
      <c r="A118" s="8"/>
      <c r="B118" s="518"/>
      <c r="C118" s="224">
        <v>84</v>
      </c>
      <c r="D118" s="372" t="s">
        <v>140</v>
      </c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4" t="s">
        <v>44</v>
      </c>
      <c r="P118" s="366">
        <f>P115+P116+P117</f>
        <v>0</v>
      </c>
      <c r="Q118" s="367"/>
      <c r="R118" s="367"/>
      <c r="S118" s="367"/>
      <c r="T118" s="368"/>
      <c r="U118" s="215">
        <v>88</v>
      </c>
      <c r="V118" s="372" t="s">
        <v>139</v>
      </c>
      <c r="W118" s="373"/>
      <c r="X118" s="373"/>
      <c r="Y118" s="373"/>
      <c r="Z118" s="373"/>
      <c r="AA118" s="373"/>
      <c r="AB118" s="373"/>
      <c r="AC118" s="373"/>
      <c r="AD118" s="373"/>
      <c r="AE118" s="373"/>
      <c r="AF118" s="374" t="s">
        <v>45</v>
      </c>
      <c r="AG118" s="351">
        <f>AG115+AG116</f>
        <v>0</v>
      </c>
      <c r="AH118" s="355"/>
      <c r="AI118" s="355"/>
      <c r="AJ118" s="355"/>
      <c r="AK118" s="353"/>
    </row>
    <row r="119" spans="1:37" ht="15.75" customHeight="1" thickBot="1">
      <c r="A119" s="8"/>
      <c r="B119" s="518"/>
      <c r="C119" s="291">
        <v>89</v>
      </c>
      <c r="D119" s="292" t="s">
        <v>162</v>
      </c>
      <c r="E119" s="293"/>
      <c r="F119" s="73"/>
      <c r="G119" s="294"/>
      <c r="H119" s="295"/>
      <c r="I119" s="280"/>
      <c r="J119" s="280"/>
      <c r="K119" s="280"/>
      <c r="L119" s="280"/>
      <c r="M119" s="296"/>
      <c r="N119" s="297"/>
      <c r="O119" s="296"/>
      <c r="P119" s="197"/>
      <c r="Q119" s="197"/>
      <c r="R119" s="197"/>
      <c r="S119" s="296"/>
      <c r="T119" s="296"/>
      <c r="U119" s="296"/>
      <c r="V119" s="296"/>
      <c r="W119" s="296"/>
      <c r="X119" s="296"/>
      <c r="Y119" s="296"/>
      <c r="Z119" s="296"/>
      <c r="AA119" s="297"/>
      <c r="AB119" s="296"/>
      <c r="AC119" s="296"/>
      <c r="AD119" s="296"/>
      <c r="AE119" s="296"/>
      <c r="AF119" s="298"/>
      <c r="AG119" s="351">
        <f>IF((AG104+P118+AG118)&gt;0,AG104+P118+AG118,0)</f>
        <v>0</v>
      </c>
      <c r="AH119" s="355"/>
      <c r="AI119" s="355"/>
      <c r="AJ119" s="355"/>
      <c r="AK119" s="353"/>
    </row>
    <row r="120" spans="1:37" ht="15.75" customHeight="1" thickBot="1">
      <c r="A120" s="8"/>
      <c r="B120" s="518"/>
      <c r="C120" s="251">
        <v>90</v>
      </c>
      <c r="D120" s="229" t="s">
        <v>167</v>
      </c>
      <c r="E120" s="22"/>
      <c r="F120" s="20"/>
      <c r="G120" s="20"/>
      <c r="H120" s="20"/>
      <c r="I120" s="24"/>
      <c r="J120" s="24"/>
      <c r="K120" s="24"/>
      <c r="L120" s="24"/>
      <c r="M120" s="24"/>
      <c r="N120" s="230"/>
      <c r="O120" s="24"/>
      <c r="P120" s="231"/>
      <c r="Q120" s="232"/>
      <c r="R120" s="232"/>
      <c r="S120" s="232"/>
      <c r="T120" s="232"/>
      <c r="U120" s="20"/>
      <c r="V120" s="22"/>
      <c r="W120" s="20"/>
      <c r="X120" s="20"/>
      <c r="Y120" s="20"/>
      <c r="Z120" s="24"/>
      <c r="AA120" s="233"/>
      <c r="AB120" s="24"/>
      <c r="AC120" s="24"/>
      <c r="AD120" s="24"/>
      <c r="AE120" s="234"/>
      <c r="AF120" s="57"/>
      <c r="AG120" s="351">
        <f>IF((AG104+P118+AG118)&lt;0,-(AG104+P118+AG118),0)</f>
        <v>0</v>
      </c>
      <c r="AH120" s="355"/>
      <c r="AI120" s="355"/>
      <c r="AJ120" s="355"/>
      <c r="AK120" s="353"/>
    </row>
    <row r="121" spans="1:37" ht="15.75" customHeight="1" thickBot="1">
      <c r="A121" s="8"/>
      <c r="B121" s="518"/>
      <c r="C121" s="252">
        <v>91</v>
      </c>
      <c r="D121" s="114" t="s">
        <v>165</v>
      </c>
      <c r="E121" s="22"/>
      <c r="F121" s="20"/>
      <c r="G121" s="20"/>
      <c r="H121" s="20"/>
      <c r="I121" s="24"/>
      <c r="J121" s="24"/>
      <c r="K121" s="24"/>
      <c r="L121" s="24"/>
      <c r="M121" s="24"/>
      <c r="N121" s="234"/>
      <c r="O121" s="24"/>
      <c r="P121" s="231"/>
      <c r="Q121" s="232"/>
      <c r="R121" s="232"/>
      <c r="S121" s="232"/>
      <c r="T121" s="232"/>
      <c r="U121" s="20"/>
      <c r="V121" s="22"/>
      <c r="W121" s="20"/>
      <c r="X121" s="20"/>
      <c r="Y121" s="20"/>
      <c r="Z121" s="24"/>
      <c r="AA121" s="24"/>
      <c r="AB121" s="24"/>
      <c r="AC121" s="24"/>
      <c r="AD121" s="24"/>
      <c r="AE121" s="234"/>
      <c r="AF121" s="198"/>
      <c r="AG121" s="351">
        <f>AG106+AG113+AG119</f>
        <v>0</v>
      </c>
      <c r="AH121" s="367"/>
      <c r="AI121" s="367"/>
      <c r="AJ121" s="367"/>
      <c r="AK121" s="368"/>
    </row>
    <row r="122" spans="1:37" ht="15.75" customHeight="1" thickBot="1">
      <c r="A122" s="8"/>
      <c r="B122" s="518"/>
      <c r="C122" s="252">
        <v>92</v>
      </c>
      <c r="D122" s="239" t="s">
        <v>124</v>
      </c>
      <c r="E122" s="22"/>
      <c r="F122" s="20"/>
      <c r="G122" s="20"/>
      <c r="H122" s="20"/>
      <c r="I122" s="24"/>
      <c r="J122" s="24"/>
      <c r="K122" s="24"/>
      <c r="L122" s="24"/>
      <c r="M122" s="24"/>
      <c r="N122" s="234"/>
      <c r="O122" s="24"/>
      <c r="P122" s="231"/>
      <c r="Q122" s="232"/>
      <c r="R122" s="232"/>
      <c r="S122" s="232"/>
      <c r="T122" s="235"/>
      <c r="U122" s="235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8"/>
      <c r="AG122" s="389">
        <v>0</v>
      </c>
      <c r="AH122" s="390"/>
      <c r="AI122" s="390"/>
      <c r="AJ122" s="390"/>
      <c r="AK122" s="391"/>
    </row>
    <row r="123" spans="1:37" ht="15.75" customHeight="1" thickBot="1">
      <c r="A123" s="8"/>
      <c r="B123" s="518"/>
      <c r="C123" s="299">
        <v>93</v>
      </c>
      <c r="D123" s="300" t="s">
        <v>141</v>
      </c>
      <c r="E123" s="274"/>
      <c r="F123" s="274"/>
      <c r="G123" s="175"/>
      <c r="H123" s="26"/>
      <c r="I123" s="26"/>
      <c r="J123" s="26"/>
      <c r="K123" s="26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2"/>
      <c r="AG123" s="344">
        <f>AG121-AG122</f>
        <v>0</v>
      </c>
      <c r="AH123" s="340"/>
      <c r="AI123" s="355"/>
      <c r="AJ123" s="355"/>
      <c r="AK123" s="353"/>
    </row>
    <row r="124" spans="1:37" ht="15.75" customHeight="1">
      <c r="A124" s="8"/>
      <c r="B124" s="501" t="s">
        <v>92</v>
      </c>
      <c r="C124" s="32" t="s">
        <v>94</v>
      </c>
      <c r="AG124" s="4"/>
      <c r="AH124" s="4"/>
      <c r="AK124" s="8"/>
    </row>
    <row r="125" spans="1:37" ht="52.5" customHeight="1">
      <c r="A125" s="8"/>
      <c r="B125" s="514"/>
      <c r="C125" s="369" t="s">
        <v>104</v>
      </c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1"/>
    </row>
    <row r="126" spans="1:37" ht="3.75" customHeight="1">
      <c r="A126" s="8"/>
      <c r="B126" s="514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4"/>
    </row>
    <row r="127" spans="1:37" ht="12.75" customHeight="1">
      <c r="A127" s="8"/>
      <c r="B127" s="514"/>
      <c r="C127" s="15"/>
      <c r="D127" s="7"/>
      <c r="E127" s="7"/>
      <c r="F127" s="7"/>
      <c r="G127" s="15"/>
      <c r="H127" s="7"/>
      <c r="I127" s="7"/>
      <c r="J127" s="35" t="s">
        <v>166</v>
      </c>
      <c r="K127" s="7"/>
      <c r="L127" s="7"/>
      <c r="N127" s="35"/>
      <c r="O127" s="35"/>
      <c r="P127" s="35"/>
      <c r="Q127" s="35"/>
      <c r="R127" s="35"/>
      <c r="S127" s="34"/>
      <c r="T127" s="34"/>
      <c r="U127" s="34"/>
      <c r="V127" s="34"/>
      <c r="W127" s="34"/>
      <c r="X127" s="34"/>
      <c r="Y127" s="34"/>
      <c r="Z127" s="34"/>
      <c r="AA127" s="34"/>
      <c r="AB127" s="33"/>
      <c r="AC127" s="33"/>
      <c r="AD127" s="33"/>
      <c r="AH127" s="7"/>
      <c r="AI127" s="7"/>
      <c r="AK127" s="8"/>
    </row>
    <row r="128" spans="1:37" ht="8.25" customHeight="1" thickBot="1">
      <c r="A128" s="8"/>
      <c r="B128" s="515"/>
      <c r="AK128" s="11"/>
    </row>
    <row r="129" spans="2:37" ht="19.5" customHeight="1" thickBot="1">
      <c r="B129" s="356" t="s">
        <v>93</v>
      </c>
      <c r="C129" s="546" t="s">
        <v>90</v>
      </c>
      <c r="D129" s="547"/>
      <c r="E129" s="547"/>
      <c r="F129" s="547"/>
      <c r="G129" s="547"/>
      <c r="H129" s="547"/>
      <c r="I129" s="548"/>
      <c r="J129" s="546" t="s">
        <v>20</v>
      </c>
      <c r="K129" s="547"/>
      <c r="L129" s="547"/>
      <c r="M129" s="547"/>
      <c r="N129" s="547"/>
      <c r="O129" s="548"/>
      <c r="P129" s="359" t="s">
        <v>91</v>
      </c>
      <c r="Q129" s="552" t="s">
        <v>143</v>
      </c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53"/>
      <c r="AD129" s="554"/>
      <c r="AE129" s="552" t="s">
        <v>20</v>
      </c>
      <c r="AF129" s="553"/>
      <c r="AG129" s="553"/>
      <c r="AH129" s="553"/>
      <c r="AI129" s="553"/>
      <c r="AJ129" s="553"/>
      <c r="AK129" s="554"/>
    </row>
    <row r="130" spans="2:37" ht="19.5" customHeight="1" thickBot="1">
      <c r="B130" s="357"/>
      <c r="C130" s="549"/>
      <c r="D130" s="550"/>
      <c r="E130" s="550"/>
      <c r="F130" s="550"/>
      <c r="G130" s="550"/>
      <c r="H130" s="550"/>
      <c r="I130" s="551"/>
      <c r="J130" s="549"/>
      <c r="K130" s="550"/>
      <c r="L130" s="550"/>
      <c r="M130" s="550"/>
      <c r="N130" s="550"/>
      <c r="O130" s="551"/>
      <c r="P130" s="360"/>
      <c r="Q130" s="555"/>
      <c r="R130" s="556"/>
      <c r="S130" s="556"/>
      <c r="T130" s="556"/>
      <c r="U130" s="556"/>
      <c r="V130" s="556"/>
      <c r="W130" s="556"/>
      <c r="X130" s="556"/>
      <c r="Y130" s="556"/>
      <c r="Z130" s="556"/>
      <c r="AA130" s="556"/>
      <c r="AB130" s="556"/>
      <c r="AC130" s="556"/>
      <c r="AD130" s="557"/>
      <c r="AE130" s="306"/>
      <c r="AF130" s="306"/>
      <c r="AG130" s="306"/>
      <c r="AH130" s="306"/>
      <c r="AI130" s="306"/>
      <c r="AJ130" s="306"/>
      <c r="AK130" s="307"/>
    </row>
    <row r="131" spans="2:37" ht="19.5" customHeight="1">
      <c r="B131" s="357"/>
      <c r="C131" s="313" t="s">
        <v>147</v>
      </c>
      <c r="D131" s="280"/>
      <c r="E131" s="280"/>
      <c r="F131" s="280"/>
      <c r="G131" s="280"/>
      <c r="H131" s="280"/>
      <c r="I131" s="280"/>
      <c r="J131" s="279"/>
      <c r="K131" s="316"/>
      <c r="L131" s="316"/>
      <c r="M131" s="316"/>
      <c r="N131" s="316"/>
      <c r="O131" s="317"/>
      <c r="P131" s="361"/>
      <c r="Q131" s="538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540"/>
      <c r="AE131" s="308"/>
      <c r="AF131" s="308"/>
      <c r="AG131" s="308"/>
      <c r="AH131" s="308"/>
      <c r="AI131" s="308"/>
      <c r="AJ131" s="308"/>
      <c r="AK131" s="309"/>
    </row>
    <row r="132" spans="2:37" ht="19.5" customHeight="1" thickBot="1">
      <c r="B132" s="357"/>
      <c r="C132" s="283" t="s">
        <v>148</v>
      </c>
      <c r="D132" s="273"/>
      <c r="E132" s="273"/>
      <c r="F132" s="273"/>
      <c r="G132" s="273"/>
      <c r="H132" s="273"/>
      <c r="I132" s="273"/>
      <c r="J132" s="283"/>
      <c r="K132" s="273"/>
      <c r="L132" s="273"/>
      <c r="M132" s="321"/>
      <c r="N132" s="278"/>
      <c r="O132" s="276"/>
      <c r="P132" s="361"/>
      <c r="Q132" s="541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  <c r="AC132" s="542"/>
      <c r="AD132" s="543"/>
      <c r="AE132" s="304"/>
      <c r="AF132" s="304"/>
      <c r="AG132" s="304"/>
      <c r="AH132" s="304"/>
      <c r="AI132" s="304"/>
      <c r="AJ132" s="304"/>
      <c r="AK132" s="305"/>
    </row>
    <row r="133" spans="2:37" ht="19.5" customHeight="1" thickBot="1">
      <c r="B133" s="357"/>
      <c r="C133" s="138" t="s">
        <v>149</v>
      </c>
      <c r="D133" s="139"/>
      <c r="E133" s="139"/>
      <c r="F133" s="139"/>
      <c r="G133" s="139"/>
      <c r="H133" s="140"/>
      <c r="I133" s="20"/>
      <c r="J133" s="322"/>
      <c r="K133" s="20"/>
      <c r="L133" s="20"/>
      <c r="M133" s="321"/>
      <c r="N133" s="278"/>
      <c r="O133" s="276"/>
      <c r="P133" s="361"/>
      <c r="Q133" s="530" t="s">
        <v>144</v>
      </c>
      <c r="R133" s="531"/>
      <c r="S133" s="531"/>
      <c r="T133" s="531"/>
      <c r="U133" s="531"/>
      <c r="V133" s="531"/>
      <c r="W133" s="531"/>
      <c r="X133" s="531"/>
      <c r="Y133" s="531"/>
      <c r="Z133" s="531"/>
      <c r="AA133" s="531"/>
      <c r="AB133" s="531"/>
      <c r="AC133" s="531"/>
      <c r="AD133" s="532"/>
      <c r="AE133" s="12"/>
      <c r="AF133" s="13"/>
      <c r="AG133" s="13"/>
      <c r="AH133" s="13"/>
      <c r="AI133" s="13"/>
      <c r="AJ133" s="13"/>
      <c r="AK133" s="14"/>
    </row>
    <row r="134" spans="2:37" ht="19.5" customHeight="1">
      <c r="B134" s="357"/>
      <c r="C134" s="283" t="s">
        <v>150</v>
      </c>
      <c r="D134" s="273"/>
      <c r="E134" s="273"/>
      <c r="F134" s="273"/>
      <c r="G134" s="273"/>
      <c r="H134" s="273"/>
      <c r="I134" s="151"/>
      <c r="J134" s="283"/>
      <c r="K134" s="273"/>
      <c r="L134" s="273"/>
      <c r="M134" s="273"/>
      <c r="N134" s="323"/>
      <c r="O134" s="282"/>
      <c r="P134" s="361"/>
      <c r="Q134" s="303" t="s">
        <v>145</v>
      </c>
      <c r="R134" s="318"/>
      <c r="S134" s="318"/>
      <c r="T134" s="7"/>
      <c r="U134" s="7"/>
      <c r="V134" s="70"/>
      <c r="W134" s="63"/>
      <c r="X134" s="326"/>
      <c r="Y134" s="63"/>
      <c r="Z134" s="63"/>
      <c r="AA134" s="63"/>
      <c r="AB134" s="63"/>
      <c r="AC134" s="63"/>
      <c r="AD134" s="63"/>
      <c r="AE134" s="63"/>
      <c r="AF134" s="63"/>
      <c r="AG134" s="63"/>
      <c r="AH134" s="25"/>
      <c r="AI134" s="25"/>
      <c r="AJ134" s="25"/>
      <c r="AK134" s="137"/>
    </row>
    <row r="135" spans="2:37" ht="19.5" customHeight="1" thickBot="1">
      <c r="B135" s="357"/>
      <c r="C135" s="277" t="s">
        <v>151</v>
      </c>
      <c r="D135" s="274"/>
      <c r="E135" s="274"/>
      <c r="F135" s="274"/>
      <c r="G135" s="274"/>
      <c r="H135" s="274"/>
      <c r="I135" s="274"/>
      <c r="J135" s="324"/>
      <c r="K135" s="274"/>
      <c r="L135" s="274"/>
      <c r="M135" s="274"/>
      <c r="N135" s="325"/>
      <c r="O135" s="281"/>
      <c r="P135" s="361"/>
      <c r="Q135" s="318"/>
      <c r="R135" s="318"/>
      <c r="S135" s="318"/>
      <c r="T135" s="7"/>
      <c r="U135" s="70"/>
      <c r="V135" s="70"/>
      <c r="W135" s="70"/>
      <c r="X135" s="141"/>
      <c r="Y135" s="70"/>
      <c r="Z135" s="70"/>
      <c r="AA135" s="70"/>
      <c r="AB135" s="70"/>
      <c r="AC135" s="70"/>
      <c r="AD135" s="70"/>
      <c r="AE135" s="70"/>
      <c r="AF135" s="70"/>
      <c r="AG135" s="70"/>
      <c r="AH135" s="7"/>
      <c r="AI135" s="7"/>
      <c r="AJ135" s="7"/>
      <c r="AK135" s="137"/>
    </row>
    <row r="136" spans="2:37" ht="19.5" customHeight="1" thickBot="1">
      <c r="B136" s="358"/>
      <c r="C136" s="314" t="s">
        <v>112</v>
      </c>
      <c r="D136" s="315"/>
      <c r="E136" s="315"/>
      <c r="F136" s="315"/>
      <c r="G136" s="315"/>
      <c r="H136" s="315"/>
      <c r="I136" s="315"/>
      <c r="J136" s="319"/>
      <c r="K136" s="320"/>
      <c r="L136" s="320"/>
      <c r="M136" s="304"/>
      <c r="N136" s="284"/>
      <c r="O136" s="272"/>
      <c r="P136" s="362"/>
      <c r="Q136" s="145"/>
      <c r="R136" s="145"/>
      <c r="S136" s="145"/>
      <c r="T136" s="10"/>
      <c r="U136" s="528" t="s">
        <v>142</v>
      </c>
      <c r="V136" s="528"/>
      <c r="W136" s="528"/>
      <c r="X136" s="528"/>
      <c r="Y136" s="528"/>
      <c r="Z136" s="528"/>
      <c r="AA136" s="528"/>
      <c r="AB136" s="528"/>
      <c r="AC136" s="528"/>
      <c r="AD136" s="528"/>
      <c r="AE136" s="528"/>
      <c r="AF136" s="528"/>
      <c r="AG136" s="528"/>
      <c r="AH136" s="528"/>
      <c r="AI136" s="528"/>
      <c r="AJ136" s="528"/>
      <c r="AK136" s="529"/>
    </row>
    <row r="139" ht="12.75">
      <c r="AK139" t="s">
        <v>168</v>
      </c>
    </row>
  </sheetData>
  <sheetProtection/>
  <mergeCells count="341">
    <mergeCell ref="C129:I130"/>
    <mergeCell ref="J129:O130"/>
    <mergeCell ref="Q129:AD129"/>
    <mergeCell ref="AG91:AK91"/>
    <mergeCell ref="AG96:AK96"/>
    <mergeCell ref="AG95:AK95"/>
    <mergeCell ref="AE129:AK129"/>
    <mergeCell ref="Q130:AD130"/>
    <mergeCell ref="Z92:AD92"/>
    <mergeCell ref="Z98:AD98"/>
    <mergeCell ref="Q131:AD131"/>
    <mergeCell ref="Q132:AD132"/>
    <mergeCell ref="AE83:AF83"/>
    <mergeCell ref="Q88:Y88"/>
    <mergeCell ref="Z89:AD89"/>
    <mergeCell ref="Z86:AD86"/>
    <mergeCell ref="Z93:AD93"/>
    <mergeCell ref="Q90:Y90"/>
    <mergeCell ref="Z99:AD99"/>
    <mergeCell ref="Z91:AD91"/>
    <mergeCell ref="Z68:AD68"/>
    <mergeCell ref="Z69:AD69"/>
    <mergeCell ref="D81:AF81"/>
    <mergeCell ref="Q37:U37"/>
    <mergeCell ref="X37:Y37"/>
    <mergeCell ref="Q56:U56"/>
    <mergeCell ref="X56:Y56"/>
    <mergeCell ref="Z49:AD49"/>
    <mergeCell ref="AE49:AF49"/>
    <mergeCell ref="D76:U76"/>
    <mergeCell ref="U136:AK136"/>
    <mergeCell ref="Q133:AD133"/>
    <mergeCell ref="AE50:AF50"/>
    <mergeCell ref="AE32:AF32"/>
    <mergeCell ref="AE90:AF90"/>
    <mergeCell ref="AE89:AF89"/>
    <mergeCell ref="AE86:AF86"/>
    <mergeCell ref="AE87:AF87"/>
    <mergeCell ref="AE88:AF88"/>
    <mergeCell ref="AE54:AF54"/>
    <mergeCell ref="AE23:AF23"/>
    <mergeCell ref="AE24:AF24"/>
    <mergeCell ref="AG16:AK16"/>
    <mergeCell ref="AG15:AK15"/>
    <mergeCell ref="AG18:AK18"/>
    <mergeCell ref="AG23:AK23"/>
    <mergeCell ref="AG22:AK22"/>
    <mergeCell ref="AG21:AK21"/>
    <mergeCell ref="AG20:AK20"/>
    <mergeCell ref="AG19:AK19"/>
    <mergeCell ref="AG13:AK13"/>
    <mergeCell ref="U15:Y15"/>
    <mergeCell ref="Z17:AD17"/>
    <mergeCell ref="AG14:AK14"/>
    <mergeCell ref="Z13:AD13"/>
    <mergeCell ref="AE13:AF13"/>
    <mergeCell ref="AG17:AK17"/>
    <mergeCell ref="P13:S13"/>
    <mergeCell ref="U17:Y17"/>
    <mergeCell ref="U16:Y16"/>
    <mergeCell ref="P14:S14"/>
    <mergeCell ref="U13:Y13"/>
    <mergeCell ref="P15:S15"/>
    <mergeCell ref="P16:S16"/>
    <mergeCell ref="U14:Y14"/>
    <mergeCell ref="B124:B128"/>
    <mergeCell ref="B108:B123"/>
    <mergeCell ref="B85:B104"/>
    <mergeCell ref="P111:T111"/>
    <mergeCell ref="Q89:Y89"/>
    <mergeCell ref="Q86:Y86"/>
    <mergeCell ref="Q87:Y87"/>
    <mergeCell ref="D108:T108"/>
    <mergeCell ref="D109:O109"/>
    <mergeCell ref="D110:O110"/>
    <mergeCell ref="X58:Y58"/>
    <mergeCell ref="Q60:U60"/>
    <mergeCell ref="X60:Y60"/>
    <mergeCell ref="Q59:U59"/>
    <mergeCell ref="B26:B47"/>
    <mergeCell ref="T30:W30"/>
    <mergeCell ref="X30:Y30"/>
    <mergeCell ref="I36:X36"/>
    <mergeCell ref="B5:B9"/>
    <mergeCell ref="B13:B23"/>
    <mergeCell ref="P19:S19"/>
    <mergeCell ref="C21:G21"/>
    <mergeCell ref="C20:G20"/>
    <mergeCell ref="P17:S17"/>
    <mergeCell ref="C19:G19"/>
    <mergeCell ref="C13:G13"/>
    <mergeCell ref="H13:M13"/>
    <mergeCell ref="N13:O13"/>
    <mergeCell ref="AG28:AK28"/>
    <mergeCell ref="AG38:AK38"/>
    <mergeCell ref="AG30:AK30"/>
    <mergeCell ref="AG31:AK31"/>
    <mergeCell ref="AG32:AK32"/>
    <mergeCell ref="AG33:AK33"/>
    <mergeCell ref="AG34:AK34"/>
    <mergeCell ref="AG35:AK35"/>
    <mergeCell ref="AG36:AK36"/>
    <mergeCell ref="Z50:AD50"/>
    <mergeCell ref="Z54:AD54"/>
    <mergeCell ref="Z55:AD55"/>
    <mergeCell ref="Z53:AD53"/>
    <mergeCell ref="Z52:AD52"/>
    <mergeCell ref="Z51:AD51"/>
    <mergeCell ref="Z31:AD31"/>
    <mergeCell ref="AG24:AK24"/>
    <mergeCell ref="AG27:AK27"/>
    <mergeCell ref="Z28:AD28"/>
    <mergeCell ref="Z27:AD27"/>
    <mergeCell ref="Z30:AD30"/>
    <mergeCell ref="Z29:AD29"/>
    <mergeCell ref="AG26:AK26"/>
    <mergeCell ref="AG29:AK29"/>
    <mergeCell ref="AE31:AF31"/>
    <mergeCell ref="AE26:AF26"/>
    <mergeCell ref="AE28:AF28"/>
    <mergeCell ref="AE29:AF29"/>
    <mergeCell ref="AE33:AF33"/>
    <mergeCell ref="AE30:AF30"/>
    <mergeCell ref="AE34:AF34"/>
    <mergeCell ref="AG72:AK72"/>
    <mergeCell ref="AG79:AK79"/>
    <mergeCell ref="AG77:AK77"/>
    <mergeCell ref="AI68:AJ68"/>
    <mergeCell ref="AG68:AH68"/>
    <mergeCell ref="AG69:AH69"/>
    <mergeCell ref="AI71:AJ71"/>
    <mergeCell ref="AG70:AH70"/>
    <mergeCell ref="AE53:AF53"/>
    <mergeCell ref="AG81:AK81"/>
    <mergeCell ref="AG87:AK87"/>
    <mergeCell ref="AG83:AK83"/>
    <mergeCell ref="AG86:AK86"/>
    <mergeCell ref="AI70:AJ70"/>
    <mergeCell ref="AI69:AJ69"/>
    <mergeCell ref="AG71:AH71"/>
    <mergeCell ref="AE35:AF35"/>
    <mergeCell ref="AE52:AF52"/>
    <mergeCell ref="AE70:AF70"/>
    <mergeCell ref="AE68:AF68"/>
    <mergeCell ref="AE69:AF69"/>
    <mergeCell ref="AE51:AF51"/>
    <mergeCell ref="AE62:AF62"/>
    <mergeCell ref="AG89:AK89"/>
    <mergeCell ref="AG90:AK90"/>
    <mergeCell ref="V8:W8"/>
    <mergeCell ref="AA8:AB8"/>
    <mergeCell ref="Y8:Z8"/>
    <mergeCell ref="AE27:AF27"/>
    <mergeCell ref="Z26:AD26"/>
    <mergeCell ref="C26:Y26"/>
    <mergeCell ref="P18:S18"/>
    <mergeCell ref="T8:U8"/>
    <mergeCell ref="U21:Y21"/>
    <mergeCell ref="C18:G18"/>
    <mergeCell ref="C17:G17"/>
    <mergeCell ref="N17:O17"/>
    <mergeCell ref="N18:O18"/>
    <mergeCell ref="H17:M17"/>
    <mergeCell ref="H18:M18"/>
    <mergeCell ref="H19:M19"/>
    <mergeCell ref="H20:M20"/>
    <mergeCell ref="N19:O19"/>
    <mergeCell ref="C16:G16"/>
    <mergeCell ref="C15:G15"/>
    <mergeCell ref="H21:M21"/>
    <mergeCell ref="N20:O20"/>
    <mergeCell ref="N21:O21"/>
    <mergeCell ref="P22:S22"/>
    <mergeCell ref="H22:M22"/>
    <mergeCell ref="P20:S20"/>
    <mergeCell ref="N22:O22"/>
    <mergeCell ref="P21:S21"/>
    <mergeCell ref="Q63:U63"/>
    <mergeCell ref="W76:Y76"/>
    <mergeCell ref="X61:Y61"/>
    <mergeCell ref="X62:Y62"/>
    <mergeCell ref="Q67:U67"/>
    <mergeCell ref="Q61:U61"/>
    <mergeCell ref="N23:O23"/>
    <mergeCell ref="B76:B81"/>
    <mergeCell ref="H65:P65"/>
    <mergeCell ref="B49:B72"/>
    <mergeCell ref="D65:G66"/>
    <mergeCell ref="H23:M23"/>
    <mergeCell ref="C23:G23"/>
    <mergeCell ref="H66:P66"/>
    <mergeCell ref="N61:P61"/>
    <mergeCell ref="C49:Y49"/>
    <mergeCell ref="C22:G22"/>
    <mergeCell ref="D78:AF78"/>
    <mergeCell ref="U19:Y19"/>
    <mergeCell ref="Q65:U65"/>
    <mergeCell ref="Q66:U66"/>
    <mergeCell ref="I55:X55"/>
    <mergeCell ref="Q62:U62"/>
    <mergeCell ref="R43:U43"/>
    <mergeCell ref="R44:U44"/>
    <mergeCell ref="Q58:U58"/>
    <mergeCell ref="P23:S23"/>
    <mergeCell ref="U20:Y20"/>
    <mergeCell ref="X59:Y59"/>
    <mergeCell ref="C14:G14"/>
    <mergeCell ref="N14:O14"/>
    <mergeCell ref="N15:O15"/>
    <mergeCell ref="N16:O16"/>
    <mergeCell ref="H14:M14"/>
    <mergeCell ref="H15:M15"/>
    <mergeCell ref="H16:M16"/>
    <mergeCell ref="U22:Y22"/>
    <mergeCell ref="Z14:AD14"/>
    <mergeCell ref="Z15:AD15"/>
    <mergeCell ref="Z16:AD16"/>
    <mergeCell ref="Z18:AD18"/>
    <mergeCell ref="Z19:AD19"/>
    <mergeCell ref="Z20:AD20"/>
    <mergeCell ref="Z21:AD21"/>
    <mergeCell ref="Z22:AD22"/>
    <mergeCell ref="U18:Y18"/>
    <mergeCell ref="Z23:AD2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Z39:AD39"/>
    <mergeCell ref="Z40:AD40"/>
    <mergeCell ref="Z32:AD32"/>
    <mergeCell ref="Z37:AD37"/>
    <mergeCell ref="Z34:AD34"/>
    <mergeCell ref="Z33:AD33"/>
    <mergeCell ref="Z36:AD36"/>
    <mergeCell ref="Z35:AD35"/>
    <mergeCell ref="Z41:AD41"/>
    <mergeCell ref="Z42:AD42"/>
    <mergeCell ref="V43:Y43"/>
    <mergeCell ref="Z44:AD44"/>
    <mergeCell ref="AG45:AK45"/>
    <mergeCell ref="AG46:AK46"/>
    <mergeCell ref="AG47:AK47"/>
    <mergeCell ref="AG53:AK53"/>
    <mergeCell ref="AG49:AK49"/>
    <mergeCell ref="AG52:AK52"/>
    <mergeCell ref="AG50:AK50"/>
    <mergeCell ref="AG51:AK51"/>
    <mergeCell ref="AG54:AK54"/>
    <mergeCell ref="AG55:AK55"/>
    <mergeCell ref="AG58:AK58"/>
    <mergeCell ref="AG57:AK57"/>
    <mergeCell ref="AG59:AK59"/>
    <mergeCell ref="AG60:AK60"/>
    <mergeCell ref="AG61:AK61"/>
    <mergeCell ref="AG62:AK62"/>
    <mergeCell ref="Z65:AD65"/>
    <mergeCell ref="AG64:AK64"/>
    <mergeCell ref="AG66:AK66"/>
    <mergeCell ref="Z67:AD67"/>
    <mergeCell ref="AI67:AJ67"/>
    <mergeCell ref="AG67:AH67"/>
    <mergeCell ref="AG65:AH65"/>
    <mergeCell ref="AI65:AJ65"/>
    <mergeCell ref="Z71:AD71"/>
    <mergeCell ref="Z87:AD87"/>
    <mergeCell ref="Z88:AD88"/>
    <mergeCell ref="D77:AF77"/>
    <mergeCell ref="AE71:AF71"/>
    <mergeCell ref="AD73:AK73"/>
    <mergeCell ref="AG78:AK78"/>
    <mergeCell ref="D79:AF79"/>
    <mergeCell ref="AG88:AK88"/>
    <mergeCell ref="AG80:AK80"/>
    <mergeCell ref="AG99:AK99"/>
    <mergeCell ref="AE99:AF99"/>
    <mergeCell ref="U97:Y97"/>
    <mergeCell ref="Z94:AD94"/>
    <mergeCell ref="Z95:AD95"/>
    <mergeCell ref="AE97:AF97"/>
    <mergeCell ref="AE98:AF98"/>
    <mergeCell ref="AG98:AK98"/>
    <mergeCell ref="AG103:AK103"/>
    <mergeCell ref="AG106:AK106"/>
    <mergeCell ref="V109:AF109"/>
    <mergeCell ref="V110:AF110"/>
    <mergeCell ref="AG104:AK104"/>
    <mergeCell ref="AG111:AK111"/>
    <mergeCell ref="U108:AK108"/>
    <mergeCell ref="AG109:AK109"/>
    <mergeCell ref="AG110:AK110"/>
    <mergeCell ref="D118:O118"/>
    <mergeCell ref="AG112:AK112"/>
    <mergeCell ref="AG121:AK121"/>
    <mergeCell ref="AG122:AK122"/>
    <mergeCell ref="AG119:AK119"/>
    <mergeCell ref="V118:AF118"/>
    <mergeCell ref="AG113:AK113"/>
    <mergeCell ref="AG118:AK118"/>
    <mergeCell ref="AG116:AK116"/>
    <mergeCell ref="AG115:AK115"/>
    <mergeCell ref="AG123:AK123"/>
    <mergeCell ref="AG120:AK120"/>
    <mergeCell ref="AG117:AK117"/>
    <mergeCell ref="E6:O6"/>
    <mergeCell ref="S6:Z6"/>
    <mergeCell ref="D117:O117"/>
    <mergeCell ref="D115:O115"/>
    <mergeCell ref="V115:AF115"/>
    <mergeCell ref="D116:O116"/>
    <mergeCell ref="V116:AF116"/>
    <mergeCell ref="P115:T115"/>
    <mergeCell ref="P116:T116"/>
    <mergeCell ref="D111:O111"/>
    <mergeCell ref="Z56:AD56"/>
    <mergeCell ref="P109:T109"/>
    <mergeCell ref="P110:T110"/>
    <mergeCell ref="Z103:AD103"/>
    <mergeCell ref="Z101:AD101"/>
    <mergeCell ref="Z90:AD90"/>
    <mergeCell ref="Z70:AD70"/>
    <mergeCell ref="Z102:AD102"/>
    <mergeCell ref="AG102:AK102"/>
    <mergeCell ref="AE101:AF101"/>
    <mergeCell ref="AG100:AK100"/>
    <mergeCell ref="AG101:AK101"/>
    <mergeCell ref="B129:B136"/>
    <mergeCell ref="P129:P136"/>
    <mergeCell ref="V111:AF111"/>
    <mergeCell ref="V117:AF117"/>
    <mergeCell ref="P118:T118"/>
    <mergeCell ref="C125:AK125"/>
    <mergeCell ref="D112:O112"/>
    <mergeCell ref="P117:T117"/>
    <mergeCell ref="P112:T112"/>
    <mergeCell ref="V112:AF112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76" r:id="rId2"/>
  <rowBreaks count="1" manualBreakCount="1">
    <brk id="73" max="255" man="1"/>
  </rowBreaks>
  <colBreaks count="1" manualBreakCount="1">
    <brk id="1" max="1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HH&amp;Co.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Hanisch</dc:creator>
  <cp:keywords/>
  <dc:description/>
  <cp:lastModifiedBy>it</cp:lastModifiedBy>
  <cp:lastPrinted>2007-09-29T04:47:53Z</cp:lastPrinted>
  <dcterms:created xsi:type="dcterms:W3CDTF">2007-03-08T19:05:52Z</dcterms:created>
  <dcterms:modified xsi:type="dcterms:W3CDTF">2008-03-08T05:38:44Z</dcterms:modified>
  <cp:category/>
  <cp:version/>
  <cp:contentType/>
  <cp:contentStatus/>
</cp:coreProperties>
</file>